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1295" windowHeight="5730" tabRatio="834" activeTab="5"/>
  </bookViews>
  <sheets>
    <sheet name="Pengajaran" sheetId="1" r:id="rId1"/>
    <sheet name="Penelitian" sheetId="2" r:id="rId2"/>
    <sheet name="Pengabdian" sheetId="4" r:id="rId3"/>
    <sheet name="Penunjang" sheetId="12" r:id="rId4"/>
    <sheet name="Penetapan Fak" sheetId="5" r:id="rId5"/>
    <sheet name="Hasil Penilaian" sheetId="6" r:id="rId6"/>
    <sheet name="DUP" sheetId="7" r:id="rId7"/>
    <sheet name="Sheet1" sheetId="13" r:id="rId8"/>
  </sheets>
  <definedNames>
    <definedName name="_xlnm.Print_Area" localSheetId="6">DUP!$B$1:$K$154</definedName>
    <definedName name="_xlnm.Print_Area" localSheetId="5">'Hasil Penilaian'!$B$1:$F$34</definedName>
    <definedName name="_xlnm.Print_Area" localSheetId="1">Penelitian!$B$1:$H$107</definedName>
    <definedName name="_xlnm.Print_Area" localSheetId="4">'Penetapan Fak'!$B$1:$K$51</definedName>
    <definedName name="_xlnm.Print_Area" localSheetId="2">Pengabdian!$B$2:$H$49</definedName>
    <definedName name="_xlnm.Print_Area" localSheetId="0">Pengajaran!$B$1:$H$96</definedName>
    <definedName name="_xlnm.Print_Area" localSheetId="3">Penunjang!$B$1:$I$64</definedName>
    <definedName name="_xlnm.Print_Titles" localSheetId="6">DUP!$24:$28</definedName>
    <definedName name="_xlnm.Print_Titles" localSheetId="1">Penelitian!$15:$20</definedName>
    <definedName name="_xlnm.Print_Titles" localSheetId="2">Pengabdian!$16:$20</definedName>
    <definedName name="_xlnm.Print_Titles" localSheetId="0">Pengajaran!$24:$27</definedName>
  </definedNames>
  <calcPr calcId="145621"/>
</workbook>
</file>

<file path=xl/calcChain.xml><?xml version="1.0" encoding="utf-8"?>
<calcChain xmlns="http://schemas.openxmlformats.org/spreadsheetml/2006/main">
  <c r="J55" i="12" l="1"/>
  <c r="G103" i="7"/>
  <c r="J36" i="12"/>
  <c r="J53" i="12"/>
  <c r="G33" i="4" l="1"/>
  <c r="G30" i="4"/>
  <c r="G39" i="4" s="1"/>
  <c r="I78" i="1"/>
  <c r="G54" i="7" s="1"/>
  <c r="G86" i="1"/>
  <c r="I74" i="1"/>
  <c r="G44" i="7" s="1"/>
  <c r="I84" i="1"/>
  <c r="G78" i="2"/>
  <c r="G40" i="2"/>
  <c r="G30" i="2"/>
  <c r="G99" i="2" s="1"/>
  <c r="G147" i="7"/>
  <c r="H55" i="12"/>
  <c r="I28" i="5" s="1"/>
  <c r="F23" i="7"/>
  <c r="F20" i="7"/>
  <c r="F16" i="7"/>
  <c r="F64" i="12"/>
  <c r="F60" i="12"/>
  <c r="F58" i="12"/>
  <c r="J54" i="12"/>
  <c r="F22" i="7"/>
  <c r="F21" i="7"/>
  <c r="F19" i="7"/>
  <c r="F18" i="7"/>
  <c r="F17" i="7"/>
  <c r="F15" i="7"/>
  <c r="F13" i="7"/>
  <c r="M29" i="6"/>
  <c r="H29" i="5"/>
  <c r="F68" i="7"/>
  <c r="F126" i="7" s="1"/>
  <c r="F79" i="7"/>
  <c r="F127" i="7"/>
  <c r="J29" i="6"/>
  <c r="F121" i="7"/>
  <c r="F131" i="7"/>
  <c r="F132" i="7" s="1"/>
  <c r="F99" i="7"/>
  <c r="F128" i="7"/>
  <c r="H26" i="5"/>
  <c r="H30" i="5" s="1"/>
  <c r="J127" i="1"/>
  <c r="D4" i="6"/>
  <c r="G62" i="7" l="1"/>
  <c r="G68" i="7"/>
  <c r="H68" i="7" s="1"/>
  <c r="I23" i="5"/>
  <c r="I86" i="1"/>
  <c r="G113" i="7"/>
  <c r="G121" i="7" s="1"/>
  <c r="H121" i="7" s="1"/>
  <c r="J28" i="5"/>
  <c r="I29" i="5"/>
  <c r="F129" i="7"/>
  <c r="F133" i="7" s="1"/>
  <c r="G71" i="7"/>
  <c r="G79" i="7" s="1"/>
  <c r="I24" i="5"/>
  <c r="I25" i="5"/>
  <c r="G90" i="7"/>
  <c r="G99" i="7" s="1"/>
  <c r="H99" i="7" s="1"/>
  <c r="G126" i="7" l="1"/>
  <c r="H126" i="7" s="1"/>
  <c r="J23" i="5"/>
  <c r="G131" i="7"/>
  <c r="H131" i="7" s="1"/>
  <c r="H132" i="7" s="1"/>
  <c r="J24" i="5"/>
  <c r="I26" i="5"/>
  <c r="I30" i="5" s="1"/>
  <c r="J25" i="5"/>
  <c r="G128" i="7"/>
  <c r="H128" i="7" s="1"/>
  <c r="G127" i="7"/>
  <c r="H79" i="7"/>
  <c r="J29" i="5"/>
  <c r="D19" i="6"/>
  <c r="D12" i="6" l="1"/>
  <c r="G132" i="7"/>
  <c r="D16" i="6"/>
  <c r="D14" i="6"/>
  <c r="J26" i="5"/>
  <c r="J30" i="5" s="1"/>
  <c r="H127" i="7"/>
  <c r="H129" i="7" s="1"/>
  <c r="H133" i="7" s="1"/>
  <c r="G129" i="7"/>
  <c r="D20" i="6" l="1"/>
  <c r="G133" i="7"/>
</calcChain>
</file>

<file path=xl/sharedStrings.xml><?xml version="1.0" encoding="utf-8"?>
<sst xmlns="http://schemas.openxmlformats.org/spreadsheetml/2006/main" count="939" uniqueCount="628">
  <si>
    <t>No.</t>
  </si>
  <si>
    <t>Kegiatan Pendidikan dan</t>
  </si>
  <si>
    <t>Pengajaran</t>
  </si>
  <si>
    <t>Tempat/Instansi</t>
  </si>
  <si>
    <t>Tanggal</t>
  </si>
  <si>
    <t>Jumlah</t>
  </si>
  <si>
    <t>Angka</t>
  </si>
  <si>
    <t>Kredit</t>
  </si>
  <si>
    <t>Keterangan</t>
  </si>
  <si>
    <t>Yang bertanda tangan di bawah ini :</t>
  </si>
  <si>
    <t>N  a  m  a</t>
  </si>
  <si>
    <t>Pangkat/Gol. Ruang</t>
  </si>
  <si>
    <t>Jabatan Fungsional</t>
  </si>
  <si>
    <t>Unit Kerja</t>
  </si>
  <si>
    <t xml:space="preserve">  Universitas HKBP Nommensen</t>
  </si>
  <si>
    <t>Menyatakan bahwa :</t>
  </si>
  <si>
    <t>N a m a</t>
  </si>
  <si>
    <t>Jabatan Struktural</t>
  </si>
  <si>
    <t xml:space="preserve"> </t>
  </si>
  <si>
    <t>Demikian Surat Pernyataan ini diperbuat dengan sebenarnya untuk dapat dipergunakan.</t>
  </si>
  <si>
    <t>SURAT PERNYATAAN</t>
  </si>
  <si>
    <t>MELAKSANAKAN KEGIATAN PENDIDIKAN DAN PENGAJARAN</t>
  </si>
  <si>
    <t>Sub Unsur</t>
  </si>
  <si>
    <t>Nilai</t>
  </si>
  <si>
    <t>Angka Kredit</t>
  </si>
  <si>
    <t>Angka Kredit Menurut</t>
  </si>
  <si>
    <t>Dirjen</t>
  </si>
  <si>
    <t>Dikti/Rektor</t>
  </si>
  <si>
    <t>Universitas/Institut/</t>
  </si>
  <si>
    <t>Sekolah Tinggi</t>
  </si>
  <si>
    <t>Panitia Penilai</t>
  </si>
  <si>
    <t>Pusat/Perguruan</t>
  </si>
  <si>
    <t>Tinggi Swasta</t>
  </si>
  <si>
    <t>Bukti Fisik</t>
  </si>
  <si>
    <t>Nama Judul Karya Ilmiah</t>
  </si>
  <si>
    <t>J u m l a h</t>
  </si>
  <si>
    <t>SURAT PERNYATAAN MELAKSANAKAN</t>
  </si>
  <si>
    <t>KEGIATAN PENELITIAN</t>
  </si>
  <si>
    <t>DAFTAR KEGIATAN PENELITIAN</t>
  </si>
  <si>
    <t>Dosen Yang Dinilai :</t>
  </si>
  <si>
    <t>1. N a m a</t>
  </si>
  <si>
    <t>3. Jabatan Fungsional</t>
  </si>
  <si>
    <t>4. Unit Kerja</t>
  </si>
  <si>
    <t>Universitas HKBP Nommensen</t>
  </si>
  <si>
    <t>Kegiatan Penunjang Tri</t>
  </si>
  <si>
    <t>Dharma Perguruan Tinggi</t>
  </si>
  <si>
    <t xml:space="preserve">N a m a </t>
  </si>
  <si>
    <t>Kegiatan Pengabdian</t>
  </si>
  <si>
    <t>Masyarakat</t>
  </si>
  <si>
    <t>MELAKSANAKAN KEGIATAN PENUNJANG TRIDHARMA PERGURUAN TINGGI</t>
  </si>
  <si>
    <t>Memberi Kuliah :</t>
  </si>
  <si>
    <t>Ket.</t>
  </si>
  <si>
    <t>Waktu</t>
  </si>
  <si>
    <t>PANITIA PENILAIAN ANGKA KREDIT</t>
  </si>
  <si>
    <t>UNIVERSITAS HKBP NOMMENSEN</t>
  </si>
  <si>
    <t>PENETAPAN ANGKA KREDIT</t>
  </si>
  <si>
    <t>I.</t>
  </si>
  <si>
    <t>KETERANGAN PERORANGAN</t>
  </si>
  <si>
    <t>Tempat dan Tanggal Lahir</t>
  </si>
  <si>
    <t>Jenis Kelamin</t>
  </si>
  <si>
    <t>Pendidikan Tertinggi</t>
  </si>
  <si>
    <t>Pangkat dan Golongan Ruang/TMT</t>
  </si>
  <si>
    <t>Jabatan Fungsional/TMT</t>
  </si>
  <si>
    <t>Fakultas/Jurusan</t>
  </si>
  <si>
    <t>Masa Kerja</t>
  </si>
  <si>
    <t>Lama</t>
  </si>
  <si>
    <t>Baru</t>
  </si>
  <si>
    <t>II.</t>
  </si>
  <si>
    <t>LAMA</t>
  </si>
  <si>
    <t>BARU</t>
  </si>
  <si>
    <t>JUMLAH</t>
  </si>
  <si>
    <t>Digunakan</t>
  </si>
  <si>
    <t>Lebihan</t>
  </si>
  <si>
    <t>BAHAN YANG DINILAI</t>
  </si>
  <si>
    <t>UNSUR UTAMA</t>
  </si>
  <si>
    <t>a.</t>
  </si>
  <si>
    <t>Melaksanakan Pendidikan dan Pengajaran</t>
  </si>
  <si>
    <t>b.</t>
  </si>
  <si>
    <t>Melaksanakan Penelitian</t>
  </si>
  <si>
    <t>c.</t>
  </si>
  <si>
    <t>Melaksanakan Pengabdian Pada Masyarakat</t>
  </si>
  <si>
    <t>UNSUR PENUNJANG</t>
  </si>
  <si>
    <t>Melaksanakan Penunjang Tugas Pokok Dosen</t>
  </si>
  <si>
    <t>JUMLAH UNSUR UTAMA DAN PENUNJANG</t>
  </si>
  <si>
    <t>III.</t>
  </si>
  <si>
    <t>Dalam Mata Kuliah (DMK) :</t>
  </si>
  <si>
    <t>Ditetapkan di Medan</t>
  </si>
  <si>
    <t>---------------------------------------------------</t>
  </si>
  <si>
    <t>Panitia Penilai Angka Kredit</t>
  </si>
  <si>
    <t>HASIL PENILAIAN ANGKA KREDIT TENAGA PENGAJAR</t>
  </si>
  <si>
    <t>Diusulkan</t>
  </si>
  <si>
    <t>Terhitung mulai tanggal</t>
  </si>
  <si>
    <t>Bidang Kegiatan</t>
  </si>
  <si>
    <t>A.K. Evaluasi</t>
  </si>
  <si>
    <t>A.K. Minimal</t>
  </si>
  <si>
    <t>1.</t>
  </si>
  <si>
    <t>Pendidikan dan Pengajaran</t>
  </si>
  <si>
    <t>Terpenuhi</t>
  </si>
  <si>
    <t>2.</t>
  </si>
  <si>
    <t>Penelitian</t>
  </si>
  <si>
    <t>3.</t>
  </si>
  <si>
    <t>Pengabdian Pada Masyarakat</t>
  </si>
  <si>
    <t>4.</t>
  </si>
  <si>
    <t>Penunjang Tri Dharma</t>
  </si>
  <si>
    <t>Perguruan Tinggi</t>
  </si>
  <si>
    <t>Nama Penilai</t>
  </si>
  <si>
    <t>Jabatan</t>
  </si>
  <si>
    <t>Tanda Tangan</t>
  </si>
  <si>
    <t>DAFTAR USUL PENETAPAN ANGKA KREDIT JABATAN</t>
  </si>
  <si>
    <t>PENGAJAR</t>
  </si>
  <si>
    <t>PENGURUAN TINGGI : UNIVERSITAS HKBP NOMMENSEN</t>
  </si>
  <si>
    <t>Fakultas/Program Studi</t>
  </si>
  <si>
    <t>UNSUR YANG DINILAI</t>
  </si>
  <si>
    <t>UNSUR UTAMA DAN SUB UNSUR</t>
  </si>
  <si>
    <t>ANGKA KREDIT MENURUT</t>
  </si>
  <si>
    <t>PERGURUAN TINGGI</t>
  </si>
  <si>
    <t>PANITIA PENILAI</t>
  </si>
  <si>
    <t>PENGUSUL</t>
  </si>
  <si>
    <t>KOPERTIS</t>
  </si>
  <si>
    <t xml:space="preserve">UNSUR UTAMA </t>
  </si>
  <si>
    <t>A.</t>
  </si>
  <si>
    <t>PENDIDIKAN DAN PENGAJARAN</t>
  </si>
  <si>
    <t>Mengikuti pendidikan sekolah dan</t>
  </si>
  <si>
    <t>memperoleh gelar/sebutan/ijazah/akta</t>
  </si>
  <si>
    <t>Mengikuti pendidikan sekolah dan mem-</t>
  </si>
  <si>
    <t>peroleh gelar/sebutan/ijazah/akta tambahan</t>
  </si>
  <si>
    <t>yang setingkat atau lebih tinggi diluar</t>
  </si>
  <si>
    <t>ilmunya</t>
  </si>
  <si>
    <t>Mengikuti pendidikan dan latihan fungsio-</t>
  </si>
  <si>
    <t>nal Dosen dan memperoleh Surat Tanda</t>
  </si>
  <si>
    <t>Tamat Pendidikan dan Pelatihan (STTPL)</t>
  </si>
  <si>
    <t>B.</t>
  </si>
  <si>
    <t>TRIDHARMA PERGURUAN TINGGI</t>
  </si>
  <si>
    <t>MELAKSANAKAN PENDIDIKAN DAN</t>
  </si>
  <si>
    <t>PENGAJARAN</t>
  </si>
  <si>
    <t>1. Melaksanakan perkuliahan/tutorial dan</t>
  </si>
  <si>
    <t xml:space="preserve">    membimbing, menguji serta menyeleng-</t>
  </si>
  <si>
    <t xml:space="preserve">    garakan pendidikan di laboratorium,</t>
  </si>
  <si>
    <t xml:space="preserve">    praktek keguruan, bengkel/studio, kebun</t>
  </si>
  <si>
    <t xml:space="preserve">    percobaan, teknologi pengajaran dan </t>
  </si>
  <si>
    <t xml:space="preserve">    praktek lapangan</t>
  </si>
  <si>
    <t>2. Membimbing Seminar Mahasiswa</t>
  </si>
  <si>
    <t>3. Membimbing Kuliah Kerja Nyata, Prak-</t>
  </si>
  <si>
    <t xml:space="preserve">    tek Kerja Nyata (PKN), Praktek Kerja</t>
  </si>
  <si>
    <t xml:space="preserve">    Lapangan (PKL)</t>
  </si>
  <si>
    <t>4. Membimbing Pembuatan Laporan/</t>
  </si>
  <si>
    <t xml:space="preserve">    Skripsi/Thesis/Disertasi</t>
  </si>
  <si>
    <t>5. Bertugas dalam Panitia Ujian Akhir</t>
  </si>
  <si>
    <t>6. Membina kegiatan mahasiswa di bidang</t>
  </si>
  <si>
    <t xml:space="preserve">    Akademik dan Kemahasiswaan</t>
  </si>
  <si>
    <t>7. Mengembangkan Program Kuliah</t>
  </si>
  <si>
    <t>8. Mengembangkan Bahan Pengajaran</t>
  </si>
  <si>
    <t>9. Menyampaikan Orasi Ilmiah</t>
  </si>
  <si>
    <t>10. Menduduki jabatan pimpinan</t>
  </si>
  <si>
    <t xml:space="preserve">     Perguruan Tinggi</t>
  </si>
  <si>
    <t>11. Membimbing Dosen Yang Lebih Ren-</t>
  </si>
  <si>
    <t xml:space="preserve">     dah Jabatan Fungsionalnya</t>
  </si>
  <si>
    <t>12. Melaksanakan Kegiatan Datasering</t>
  </si>
  <si>
    <t xml:space="preserve">     dan Pencangkokan Dosen</t>
  </si>
  <si>
    <t>MELAKSANAKAN PENELITIAN</t>
  </si>
  <si>
    <t>1. Menulis Karya Ilmiah</t>
  </si>
  <si>
    <t>2. Menerjemahkan/Menyadur Buku  Ilmiah</t>
  </si>
  <si>
    <t>3. Mengedit/Menyunting Karya Ilmiah</t>
  </si>
  <si>
    <t>4. Membuat Rancangan dan Karya</t>
  </si>
  <si>
    <t xml:space="preserve">    Teknologi Yang Dipatenkan</t>
  </si>
  <si>
    <t>5. Membuat Rancangan dan Karya Tek-</t>
  </si>
  <si>
    <t xml:space="preserve">    nologi dan Karya Seni Menomental/</t>
  </si>
  <si>
    <t xml:space="preserve">    Seni Pertunjukan/Karya Sastra</t>
  </si>
  <si>
    <t>C.</t>
  </si>
  <si>
    <t>MELAKSANAKAN PENGABDIAN PADA</t>
  </si>
  <si>
    <t>MASYARAKAT</t>
  </si>
  <si>
    <t>1. Menduduki Jabatan Pimpinan Pada</t>
  </si>
  <si>
    <t xml:space="preserve">    Lembaga Pemerintah/Pejabat Negara</t>
  </si>
  <si>
    <t xml:space="preserve">    yang harus dibebaskan dari jabatan</t>
  </si>
  <si>
    <t xml:space="preserve">    organiknya</t>
  </si>
  <si>
    <t>2. Melaksanakan Pengembangan Hasil</t>
  </si>
  <si>
    <t xml:space="preserve">    Pendidikan, dan Penelitian  yang dapat</t>
  </si>
  <si>
    <t xml:space="preserve">    dimanfaatkan oleh masyarakat</t>
  </si>
  <si>
    <t>3. Memberi Latihan/Penyuluhan/Penataran/</t>
  </si>
  <si>
    <t xml:space="preserve">    Ceramah pada masyarakat</t>
  </si>
  <si>
    <t>4. Memberi Pelayanan Kepada Masya-</t>
  </si>
  <si>
    <t xml:space="preserve">    rakat atau Kegiatan Lain Yang Me-</t>
  </si>
  <si>
    <t xml:space="preserve">    nunjang Pelaksanaan Tugas Umum</t>
  </si>
  <si>
    <t xml:space="preserve">    Pemerintahan dan Pembangunan</t>
  </si>
  <si>
    <t>5. Membuat/Menulis Karya Pengabdian</t>
  </si>
  <si>
    <t xml:space="preserve">    Pada Masyarakat Yang Tidak</t>
  </si>
  <si>
    <t xml:space="preserve">    Dipublikasikan</t>
  </si>
  <si>
    <t>PENUNJANG TUGAS POKOK DOSEN</t>
  </si>
  <si>
    <t>1. Menjadi Anggota Dalam Suatu Panitia/</t>
  </si>
  <si>
    <t xml:space="preserve">    Badan Perguruan Tinggi</t>
  </si>
  <si>
    <t xml:space="preserve">2. Menjadi Anggota Panitia/Badan </t>
  </si>
  <si>
    <t xml:space="preserve">    Pada Lembaga Pemerintah</t>
  </si>
  <si>
    <t>3. Menjadi Anggota Organisasi Profesi</t>
  </si>
  <si>
    <t>4. Mewakili Perguruan Tinggi/Lembaga</t>
  </si>
  <si>
    <t xml:space="preserve">    Pemerintah Duduk Dalam Panitia</t>
  </si>
  <si>
    <t xml:space="preserve">    Antar Lembaga</t>
  </si>
  <si>
    <t>5. Menjadi Anggota Delegasi Nasional</t>
  </si>
  <si>
    <t xml:space="preserve">    Ke Pertemuan Internasional</t>
  </si>
  <si>
    <t>6. Berperan serta Aktif Dalam Pertemuan</t>
  </si>
  <si>
    <t xml:space="preserve">    Ilmiah</t>
  </si>
  <si>
    <t>7. Mendapat Tanda Jasa/Penghargaan</t>
  </si>
  <si>
    <t>8. Menulis Buku Pelajaran SLTA ke</t>
  </si>
  <si>
    <t xml:space="preserve">    bawah yang Diterbitkan dan Diedarkan</t>
  </si>
  <si>
    <t xml:space="preserve">    secara Nasional</t>
  </si>
  <si>
    <t>9. Mempunyai Prestasi di Bidang Olah</t>
  </si>
  <si>
    <t xml:space="preserve">    Raga/Humaniora</t>
  </si>
  <si>
    <t xml:space="preserve">Jumlah   </t>
  </si>
  <si>
    <t>PENDIDIKAN</t>
  </si>
  <si>
    <t>TRI DHARMA PERGURUAN TINGGI</t>
  </si>
  <si>
    <t>IV.</t>
  </si>
  <si>
    <t>Ketua</t>
  </si>
  <si>
    <t>Sekretaris</t>
  </si>
  <si>
    <t>Anggota</t>
  </si>
  <si>
    <t>NIDN</t>
  </si>
  <si>
    <t>2. N I D N</t>
  </si>
  <si>
    <t>PENDAPAT PANITIA PENILIA ANGKA KREDIT FAKULTAS</t>
  </si>
  <si>
    <t>N I D N</t>
  </si>
  <si>
    <t>5.</t>
  </si>
  <si>
    <t>Kepada Yth.:</t>
  </si>
  <si>
    <t>Sdr.</t>
  </si>
  <si>
    <t>a)</t>
  </si>
  <si>
    <t>b)</t>
  </si>
  <si>
    <t>c)</t>
  </si>
  <si>
    <t>d)</t>
  </si>
  <si>
    <t>Bentuk</t>
  </si>
  <si>
    <t>Kedudukan/</t>
  </si>
  <si>
    <t>Tingkat</t>
  </si>
  <si>
    <t>e)</t>
  </si>
  <si>
    <t>f)</t>
  </si>
  <si>
    <t>g)</t>
  </si>
  <si>
    <t>h)</t>
  </si>
  <si>
    <t>i)</t>
  </si>
  <si>
    <t>B</t>
  </si>
  <si>
    <t>Genap 2015/2016</t>
  </si>
  <si>
    <t>Ganjil 2016/2017</t>
  </si>
  <si>
    <t>Membimbing Pembuatan Skripsi</t>
  </si>
  <si>
    <t>D</t>
  </si>
  <si>
    <t xml:space="preserve">Menduduki jabatan pimpinan perguruan </t>
  </si>
  <si>
    <t>tinggi</t>
  </si>
  <si>
    <t>I</t>
  </si>
  <si>
    <t>Menjadi Anggota Dalam Suatu Panitia/Badan Perguruan Tinggi</t>
  </si>
  <si>
    <t>Berperan serta Aktif Dalam Pertemuan Ilmiah</t>
  </si>
  <si>
    <t>Penanggungjawab / Dekan</t>
  </si>
  <si>
    <t>PANITIA PENILAI ANGKA KREDIT</t>
  </si>
  <si>
    <t>UNIVERSITAS HKBP NOMMENSEN MEDAN</t>
  </si>
  <si>
    <t>F</t>
  </si>
  <si>
    <t>L. A. 1</t>
  </si>
  <si>
    <t>L. A. 32</t>
  </si>
  <si>
    <t>L. B. 1</t>
  </si>
  <si>
    <t>L. C. 1</t>
  </si>
  <si>
    <t>L. D. 1</t>
  </si>
  <si>
    <t>L. A. 2</t>
  </si>
  <si>
    <t>L. A. 33</t>
  </si>
  <si>
    <t>L. B. 2</t>
  </si>
  <si>
    <t>L. C. 2</t>
  </si>
  <si>
    <t>L. D. 2</t>
  </si>
  <si>
    <t>L. A. 3</t>
  </si>
  <si>
    <t>L. A. 34</t>
  </si>
  <si>
    <t>L. B. 3</t>
  </si>
  <si>
    <t>L. C. 3</t>
  </si>
  <si>
    <t>L. D. 3</t>
  </si>
  <si>
    <t>L. A. 4</t>
  </si>
  <si>
    <t>L. A. 35</t>
  </si>
  <si>
    <t>L. B. 4</t>
  </si>
  <si>
    <t>L. C. 4</t>
  </si>
  <si>
    <t>L. D. 4</t>
  </si>
  <si>
    <t>L. A. 5</t>
  </si>
  <si>
    <t>L. B. 5</t>
  </si>
  <si>
    <t>L. D. 5</t>
  </si>
  <si>
    <t>L. A. 6</t>
  </si>
  <si>
    <t>L. B. 6</t>
  </si>
  <si>
    <t>L. D. 6</t>
  </si>
  <si>
    <t>L. A. 7</t>
  </si>
  <si>
    <t>L. B. 7</t>
  </si>
  <si>
    <t>L. D. 7</t>
  </si>
  <si>
    <t>L. A. 8</t>
  </si>
  <si>
    <t>L. B. 8</t>
  </si>
  <si>
    <t>L. D. 8</t>
  </si>
  <si>
    <t>L. A. 9</t>
  </si>
  <si>
    <t>L. B. 9</t>
  </si>
  <si>
    <t>L. D. 9</t>
  </si>
  <si>
    <t>L. A. 10</t>
  </si>
  <si>
    <t>L. B. 10</t>
  </si>
  <si>
    <t>L. D. 10</t>
  </si>
  <si>
    <t>L. A. 11</t>
  </si>
  <si>
    <t>L. B. 11</t>
  </si>
  <si>
    <t>L. D. 11</t>
  </si>
  <si>
    <t>L. A. 12</t>
  </si>
  <si>
    <t>L. D. 12</t>
  </si>
  <si>
    <t>L. A. 13</t>
  </si>
  <si>
    <t>L. D. 13</t>
  </si>
  <si>
    <t>L. A. 14</t>
  </si>
  <si>
    <t>L. D. 14</t>
  </si>
  <si>
    <t>L. A. 15</t>
  </si>
  <si>
    <t>L. D. 15</t>
  </si>
  <si>
    <t>L. A. 16</t>
  </si>
  <si>
    <t>L. D. 16</t>
  </si>
  <si>
    <t>L. A. 17</t>
  </si>
  <si>
    <t>L. D. 17</t>
  </si>
  <si>
    <t>L. A. 18</t>
  </si>
  <si>
    <t>L. D. 18</t>
  </si>
  <si>
    <t>L. A. 19</t>
  </si>
  <si>
    <t>L. D. 19</t>
  </si>
  <si>
    <t>L. A. 20</t>
  </si>
  <si>
    <t>L. D. 20</t>
  </si>
  <si>
    <t>L. A. 21</t>
  </si>
  <si>
    <t>L. D. 21</t>
  </si>
  <si>
    <t>L. A. 22</t>
  </si>
  <si>
    <t>L. D. 22</t>
  </si>
  <si>
    <t>L. A. 23</t>
  </si>
  <si>
    <t>L. D. 23</t>
  </si>
  <si>
    <t>L. A. 24</t>
  </si>
  <si>
    <t>L. D. 24</t>
  </si>
  <si>
    <t>L. A. 25</t>
  </si>
  <si>
    <t>L. D. 25</t>
  </si>
  <si>
    <t>L. A. 26</t>
  </si>
  <si>
    <t>L. D. 26</t>
  </si>
  <si>
    <t>L. A. 27</t>
  </si>
  <si>
    <t>L. A. 28</t>
  </si>
  <si>
    <t>L. A. 29</t>
  </si>
  <si>
    <t>L. A. 30</t>
  </si>
  <si>
    <t>L. A. 31</t>
  </si>
  <si>
    <t>L. B. 12</t>
  </si>
  <si>
    <t>L. B. 13</t>
  </si>
  <si>
    <t>L. B. 14</t>
  </si>
  <si>
    <t>L. B. 15</t>
  </si>
  <si>
    <t>L. B. 16</t>
  </si>
  <si>
    <t>L. B. 17</t>
  </si>
  <si>
    <t>L. B. 18</t>
  </si>
  <si>
    <t>L. B. 19</t>
  </si>
  <si>
    <t>L. B. 20</t>
  </si>
  <si>
    <t>L. B. 21</t>
  </si>
  <si>
    <t>L. B. 22</t>
  </si>
  <si>
    <t>L. B. 23</t>
  </si>
  <si>
    <t>DAFTAR KEGIATAN PENGABDIAN PADA MASYARAKAT</t>
  </si>
  <si>
    <t>L. D. 27</t>
  </si>
  <si>
    <t>L. D. 28</t>
  </si>
  <si>
    <t>L. D. 29</t>
  </si>
  <si>
    <t>III</t>
  </si>
  <si>
    <t>Prof. Dr. Sondang Manik, M.Hum.</t>
  </si>
  <si>
    <t>: Junita Batubara, S.Sn., M.Sn., Ph.D</t>
  </si>
  <si>
    <t>: Lektor Kepala</t>
  </si>
  <si>
    <t>: Fakultas Bahasa dan Seni</t>
  </si>
  <si>
    <t>: 0120067201</t>
  </si>
  <si>
    <t>FBS UHN</t>
  </si>
  <si>
    <t>L.A.1</t>
  </si>
  <si>
    <t>L.A.2</t>
  </si>
  <si>
    <t>L.A.3</t>
  </si>
  <si>
    <t>L.A.4</t>
  </si>
  <si>
    <t>L.A.5</t>
  </si>
  <si>
    <t>L.A.6</t>
  </si>
  <si>
    <t>L.A.7</t>
  </si>
  <si>
    <t>L.A.8</t>
  </si>
  <si>
    <t>Ganjil 2017/2018</t>
  </si>
  <si>
    <t>L.A.9</t>
  </si>
  <si>
    <t>Junita Batubara, S.Sn., M.Sn., Ph.D.</t>
  </si>
  <si>
    <t>0120067201</t>
  </si>
  <si>
    <t>Fakultas Bahasa dan Seni / Seni Musik</t>
  </si>
  <si>
    <t>Fakultas Bahasa dan Seni</t>
  </si>
  <si>
    <t>FAKULTAS BAHASA DAN SENI</t>
  </si>
  <si>
    <t>Perempuan</t>
  </si>
  <si>
    <t>Medan,      Februari 2018</t>
  </si>
  <si>
    <t>Dekan,</t>
  </si>
  <si>
    <t>Peserta</t>
  </si>
  <si>
    <t>Ketua Prodi Seni Musik,</t>
  </si>
  <si>
    <t>Kajian Musik I (3 sks)</t>
  </si>
  <si>
    <t>j)</t>
  </si>
  <si>
    <t>Genap 2017/2018</t>
  </si>
  <si>
    <t>L.A.10</t>
  </si>
  <si>
    <t>L.A.11</t>
  </si>
  <si>
    <t>L.A.12</t>
  </si>
  <si>
    <t>L.A.13</t>
  </si>
  <si>
    <t>L.A.14</t>
  </si>
  <si>
    <t>L.A.15</t>
  </si>
  <si>
    <t>L.A.16</t>
  </si>
  <si>
    <t>L.A.17</t>
  </si>
  <si>
    <t>L.A.18</t>
  </si>
  <si>
    <t>L.A.19</t>
  </si>
  <si>
    <t>LAMPIRAN 1 :</t>
  </si>
  <si>
    <t>PERATURAN MENTERI PENDAYAGUNAAN APARATUR NEGARA</t>
  </si>
  <si>
    <t>DAN REFORMASI BIROKRASI REPUBLIK INDONESIA</t>
  </si>
  <si>
    <t>NOMOR 17 TAHUN 2013</t>
  </si>
  <si>
    <t>TENTANG JABATAN FUNGSIONAL DOSEN DAN ANGKA KREDITNYA</t>
  </si>
  <si>
    <t xml:space="preserve">                                                                                 LAMPIRAN 1 :</t>
  </si>
  <si>
    <t xml:space="preserve">                                               LAMPIRAN 1 :</t>
  </si>
  <si>
    <t>Hasil Karya Ilmiah sesuai bidang ilmunya</t>
  </si>
  <si>
    <t>Hasil Penelitian atau hasil pemikiran yang dipublikasikan dalam</t>
  </si>
  <si>
    <t>Hasil Penelitian yang dipublikasikan</t>
  </si>
  <si>
    <t>UHN</t>
  </si>
  <si>
    <t>IV</t>
  </si>
  <si>
    <t>: 0108077302</t>
  </si>
  <si>
    <t>Bentuk Buku Referensi</t>
  </si>
  <si>
    <t>Pedagodi Musik</t>
  </si>
  <si>
    <t>Training Teachers To Use Action Research In The Classroom</t>
  </si>
  <si>
    <t>Ance Juliet Panggabean (2020)</t>
  </si>
  <si>
    <t>Arsen Nahum Pasaribu, Sondang Manik, Erika Sinambela, Tiara K Pasaribu,</t>
  </si>
  <si>
    <r>
      <t xml:space="preserve">Jubil Ezer Sihite, Rony Arahta Sembiring, Febrika Dwi Lestari, </t>
    </r>
    <r>
      <rPr>
        <b/>
        <sz val="8"/>
        <rFont val="Arial"/>
        <family val="2"/>
      </rPr>
      <t>Ance Juliet Panggabean</t>
    </r>
  </si>
  <si>
    <t>https://doi.org/10.51601/ijcs.v1i2.24</t>
  </si>
  <si>
    <t>International Journal Of Community Service, Vol 1. No. 2 (2021)</t>
  </si>
  <si>
    <t>https://ijcsnet.id/index.php/go/article/view/24/18</t>
  </si>
  <si>
    <t>https://ijcsnet.id/</t>
  </si>
  <si>
    <t>Jurnal Internasional Terindeks Copernicus</t>
  </si>
  <si>
    <t>Conserto Opus 3 No 6 by Antonio Vivaldi: An Overview of Forms of Ritornello and Music Construction</t>
  </si>
  <si>
    <r>
      <rPr>
        <b/>
        <i/>
        <sz val="10"/>
        <rFont val="Arial"/>
        <family val="2"/>
      </rPr>
      <t>Ance Juliet Panggabean</t>
    </r>
    <r>
      <rPr>
        <i/>
        <sz val="10"/>
        <rFont val="Arial"/>
        <family val="2"/>
      </rPr>
      <t xml:space="preserve">, Franky Fransisko Hutahaean, Bintang Hadi Putra Saragih </t>
    </r>
    <r>
      <rPr>
        <b/>
        <i/>
        <sz val="10"/>
        <rFont val="Arial"/>
        <family val="2"/>
      </rPr>
      <t>(2021)</t>
    </r>
  </si>
  <si>
    <t>Budapest International Research and Critics Institute (BIRCI-Journal), Vol. 4. No. 3 (2021)</t>
  </si>
  <si>
    <t>https://doi.org/10.33258/birci.v4i3.2401</t>
  </si>
  <si>
    <t>https://www.bircu-journal.com/index.php/birci/index</t>
  </si>
  <si>
    <t>https://www.bircu-journal.com/index.php/birci/article/download/2401/pdf</t>
  </si>
  <si>
    <t>Jurnal Nasional Terindeks Sinta 3</t>
  </si>
  <si>
    <t>Ance Juliet Panggabean (2018)</t>
  </si>
  <si>
    <t>Penggunaan Media Audio Visual Untuk Meningkatkan Kepekaan Dalam Bermain Keyboard Pada Mata Kuliah Organ Gereja Di Program Studi Seni Musik Fbs Universitas Hkbp Nommensen Medan</t>
  </si>
  <si>
    <t>https://uhn.ac.id/media/1811291541_Visi%20Lengkap%202018.pdf</t>
  </si>
  <si>
    <t>Visi, Vol. 26. No. 3, Oktober 2018</t>
  </si>
  <si>
    <t>Jurnal Nasional Dipublikasikan</t>
  </si>
  <si>
    <t>https://jurnal.uhn.ac.id/</t>
  </si>
  <si>
    <t>Melody Technique Development In The Music Creation Skills As The Prerequisite At The Composition Lecture</t>
  </si>
  <si>
    <t>https://doi.org/10.29013/ESR-20-11.12-9-17</t>
  </si>
  <si>
    <t>http://ppublishing.org/journals/337/</t>
  </si>
  <si>
    <t>http://ppublishing.org/upload/iblock/f44/ESR_11-12_2020_a.pdf#page=9</t>
  </si>
  <si>
    <t>Evaluasi Proses Pembelajaran Dengan Jenis Discovery Based Learning Pada Mata Kuliah Kajian Musik 2 Di Ps. Seni Musik Fbs Uhn Medan</t>
  </si>
  <si>
    <t>https://ejournal.uhn.ac.id/index.php/humaniora/article/download/20/138</t>
  </si>
  <si>
    <t>https://ejournal.uhn.ac.id/index.php/humaniora/</t>
  </si>
  <si>
    <t>Visi Ilmu Sosial dan Humaniora (VISH), Vol. 01. No. 01, Juni 2020</t>
  </si>
  <si>
    <t>Model Pembelajaran Bernyanyi Lagu Daerah Dan Lagu Barat Dan Lagu Barat Bagi Anak Berkebutuhan Khusus Di Slb-A Karya Murni Medan</t>
  </si>
  <si>
    <t>Ance Juliet Panggabean (2016)</t>
  </si>
  <si>
    <t>http://repository.uhn.ac.id/handle/123456789/2067</t>
  </si>
  <si>
    <t>http://repository.uhn.ac.id/bitstream/handle/123456789/2067/Prosiding%20Seminar%20Nasional%20Hasil%20Penelitian%20dan%20PKM%202016.pdf?sequence=1&amp;isAllowed=y</t>
  </si>
  <si>
    <t>Prosiding Seminar Nasional Hasil Penelitian dan Pengabdian Kepada Masyarakat</t>
  </si>
  <si>
    <t>Prosiding Nasional Dipublikasikan</t>
  </si>
  <si>
    <t>Singing Activity for Mentally Disabled Children of St. Lusia Extraordinary School C in Deli Serdang Regency</t>
  </si>
  <si>
    <r>
      <rPr>
        <b/>
        <i/>
        <sz val="10"/>
        <rFont val="Arial"/>
        <family val="2"/>
      </rPr>
      <t>Ance Juliet Panggabean</t>
    </r>
    <r>
      <rPr>
        <i/>
        <sz val="10"/>
        <rFont val="Arial"/>
        <family val="2"/>
      </rPr>
      <t xml:space="preserve">, Kamaluddin Galingging </t>
    </r>
    <r>
      <rPr>
        <b/>
        <i/>
        <sz val="10"/>
        <rFont val="Arial"/>
        <family val="2"/>
      </rPr>
      <t>(2022)</t>
    </r>
  </si>
  <si>
    <t>https://www.ijrrjournal.com/IJRR_Vol.9_Issue.2_Feb2022/IJRR027.pdf</t>
  </si>
  <si>
    <t>International Journal of Research and Review, Vol. 9. Issue 2, Feb 2022</t>
  </si>
  <si>
    <t>https://www.ijrrjournal.com/</t>
  </si>
  <si>
    <t>Singing the Regional and Western Songs as the Learning Model for Disabled Children at the SLB-A Karya Murni School in Medan</t>
  </si>
  <si>
    <t>Ance Juliet Panggabean (2017)</t>
  </si>
  <si>
    <t>https://www.ijirmf.com/</t>
  </si>
  <si>
    <t>http://akademik.uhn.ac.id/portal/public_html/FBS/SeniMusik/Ance_Panggabean/JURNAL/Singing%20the%20Regional%20and%20Western%20Songs%20as%20the%20Learning%20Model%20for%20Disabled%20Children%20at%20the%20SLB-A%20Karya%20Murni%20School%20in%20Medan.pdf</t>
  </si>
  <si>
    <t>INTERNATIONAL JOURNAL FOR INNOVATIVE RESEARCH IN MULTIDISCIPLINARY FIELD, Vol. 3, Issue 9, Sept 2017</t>
  </si>
  <si>
    <t>Membuat Rancangan dan karya teknologi/seni yang memperoleh Hak Kekayaan Intelektual berupa Hak Ciptaan</t>
  </si>
  <si>
    <t>Perjalanan Hidup</t>
  </si>
  <si>
    <t>Modul Pembelajaran Lagu Daerah dan Lagu Barat Untuk Meningkatkan Skill dan Kekolektifan Pada Anak Berkebutuhan Khusus</t>
  </si>
  <si>
    <t>ISBN : 978-623-93394-3-2</t>
  </si>
  <si>
    <t>: Pembina / IV-A</t>
  </si>
  <si>
    <t>: Ance Juliet Panggabean, S.Sn., M.Sn.</t>
  </si>
  <si>
    <t>Ganjil 2015/206</t>
  </si>
  <si>
    <t>Analisa Bentuk (2 sks)</t>
  </si>
  <si>
    <t>Perkembangan Musik &amp; Barat di Indonesia (2 sks)</t>
  </si>
  <si>
    <t>Harmoni Manual (2 sks)</t>
  </si>
  <si>
    <t>Modalitas/Melodi (3 sks)</t>
  </si>
  <si>
    <t>Pedagogi Musik (3 sks)</t>
  </si>
  <si>
    <t>Klaviatur Khusus I (2 sks)</t>
  </si>
  <si>
    <t>Literature Musik (2 sks)</t>
  </si>
  <si>
    <t>Seminar Metode Mengajar (3 sks)</t>
  </si>
  <si>
    <t>Organ Gereja (2 sks)</t>
  </si>
  <si>
    <t>Analisa Musik (2 sks)</t>
  </si>
  <si>
    <t>Analisa Musik I (2 sks)</t>
  </si>
  <si>
    <t>Organ Gereja II (2 sks)</t>
  </si>
  <si>
    <t>Kajian Musik I (2 sks)</t>
  </si>
  <si>
    <t>Kajian Musik II (3 sks)</t>
  </si>
  <si>
    <t>Analisa Musik II (2 sks)</t>
  </si>
  <si>
    <t>Organ Gereja I (2 sks)</t>
  </si>
  <si>
    <t>Ganjil 2018/2019</t>
  </si>
  <si>
    <t>Komposisi I (2 sks)</t>
  </si>
  <si>
    <t>Genap 2018/2019</t>
  </si>
  <si>
    <t>Ganjil 2019/2020</t>
  </si>
  <si>
    <t>Komposisi I (3 sks)</t>
  </si>
  <si>
    <t>Genap 2019/2020</t>
  </si>
  <si>
    <t>Ganjil 2020/2021</t>
  </si>
  <si>
    <t>k)</t>
  </si>
  <si>
    <t>Genap 2020/2021</t>
  </si>
  <si>
    <t>Sejarah Musik II (2 sks)</t>
  </si>
  <si>
    <t>Pengantar Musik Populer (2 sks)</t>
  </si>
  <si>
    <t>Ganjil 2021/2022</t>
  </si>
  <si>
    <t>l)</t>
  </si>
  <si>
    <t>Penciptaan Melodi &amp; Ritem (3 sks)</t>
  </si>
  <si>
    <t>Sejarah Musik Klasik (2 sks)</t>
  </si>
  <si>
    <t>Analisa Bentuk Musik (2 sks)</t>
  </si>
  <si>
    <t>Wakil Dekan I</t>
  </si>
  <si>
    <t>Periode 2015 - 2019</t>
  </si>
  <si>
    <t>Pelaksana Sekretaris LPM</t>
  </si>
  <si>
    <t>1 Jun 2019 - 31 Mei 2020</t>
  </si>
  <si>
    <t>1 Jun 2020 - 31 Mei 2021</t>
  </si>
  <si>
    <t>1 Jun 2021 - 31 Mei 2022</t>
  </si>
  <si>
    <t>Junita Batubara, S.Sn., M.Sn., Ph.D</t>
  </si>
  <si>
    <t>Pembimbing I (4 orang)</t>
  </si>
  <si>
    <t>Pembimbing I (7 orang)</t>
  </si>
  <si>
    <r>
      <t xml:space="preserve">Dapat diangkat dalam jabatan dosen pengajar : </t>
    </r>
    <r>
      <rPr>
        <b/>
        <sz val="11"/>
        <rFont val="Times New Roman"/>
        <family val="1"/>
      </rPr>
      <t>Lektor Kepala (Kum 700)</t>
    </r>
  </si>
  <si>
    <t>Terhitung mulai tanggal :       Maret 2022</t>
  </si>
  <si>
    <t>Ance Juliet Panggabean, S.Sn., M.Sn.</t>
  </si>
  <si>
    <t>Pada Tanggal :      Maret 2022</t>
  </si>
  <si>
    <t>0108077302</t>
  </si>
  <si>
    <t>Medan, 8 Juli 1973</t>
  </si>
  <si>
    <t>Magister (S2)</t>
  </si>
  <si>
    <t>Pembina / IV-A / 1 Januari 2022</t>
  </si>
  <si>
    <t>Lektor Kepala / 01 Mei 2015</t>
  </si>
  <si>
    <t>15 Tahun 10 Bulan</t>
  </si>
  <si>
    <t>00 Tahun 03 Bulan</t>
  </si>
  <si>
    <t>Implementasi Model Pembelajaran</t>
  </si>
  <si>
    <t>Seni Budaya Dalam Kurikulum 2013</t>
  </si>
  <si>
    <t>Bagi Guru-Guru di SMK Negeri</t>
  </si>
  <si>
    <t>Kabanjahe</t>
  </si>
  <si>
    <t>Penyuluhan</t>
  </si>
  <si>
    <t>SMK Negeri I Kabanjahe</t>
  </si>
  <si>
    <t>9 - 10 Februari 2018</t>
  </si>
  <si>
    <t>L.C.1</t>
  </si>
  <si>
    <t>L.B.1</t>
  </si>
  <si>
    <t>L.B.2</t>
  </si>
  <si>
    <t>L.B.3</t>
  </si>
  <si>
    <t>L.B.4</t>
  </si>
  <si>
    <t>L.B.5</t>
  </si>
  <si>
    <t>L.B.6</t>
  </si>
  <si>
    <t>L.B.7</t>
  </si>
  <si>
    <t>L.B.8</t>
  </si>
  <si>
    <t>L.B.9</t>
  </si>
  <si>
    <t>L.B.10</t>
  </si>
  <si>
    <t>L.B.11</t>
  </si>
  <si>
    <t>Pelatihan Musik dan Organ Gereja</t>
  </si>
  <si>
    <t xml:space="preserve">HKBP Di Humbang Habinsaran </t>
  </si>
  <si>
    <t>Siborong-borong</t>
  </si>
  <si>
    <t>Jurnal</t>
  </si>
  <si>
    <t>Dipublikasikan</t>
  </si>
  <si>
    <t>Jurnal PKM</t>
  </si>
  <si>
    <t>Vol. 02 No. 01 Edisi Feb 2021</t>
  </si>
  <si>
    <t>Februari 2021</t>
  </si>
  <si>
    <t>L.C.2</t>
  </si>
  <si>
    <t>Vol. 01 No. 01 Edisi Agus 2020</t>
  </si>
  <si>
    <t>Agustus 2020</t>
  </si>
  <si>
    <t>Media Digital dan Musik Ibadah Di</t>
  </si>
  <si>
    <t>Gereja Pada Masa Pandemi</t>
  </si>
  <si>
    <t>L.C.3</t>
  </si>
  <si>
    <t>Praktik Lapang Tematik : Metode</t>
  </si>
  <si>
    <t>Pengajaran, Pelatihan dan Pendampingan</t>
  </si>
  <si>
    <t>Bahasa Inggris dan Seni Musik Pada</t>
  </si>
  <si>
    <t>Anak Sekolah Dasar di Dataran Tinggi</t>
  </si>
  <si>
    <t>Binjai Timur</t>
  </si>
  <si>
    <t>Citra Abdimas : Jurnal PKM</t>
  </si>
  <si>
    <t>Vol. 1, No. 2, Januari 2022</t>
  </si>
  <si>
    <t>Januari 2022</t>
  </si>
  <si>
    <t>L.C.4</t>
  </si>
  <si>
    <t>: Ketua Prodi Seni Musik</t>
  </si>
  <si>
    <t>Pangkat/Golongan Ruang/TMT</t>
  </si>
  <si>
    <t>: Pembina / IV-A / 01 Januari 2022</t>
  </si>
  <si>
    <t>: Lektor Kepala (Kum 700)</t>
  </si>
  <si>
    <t>: Lektor Kepala (Kum 400) / 01 Mei 2015</t>
  </si>
  <si>
    <t>:      Maret 2022</t>
  </si>
  <si>
    <r>
      <t xml:space="preserve">Dapat diangkat dalam jabatan dalam jabatan : </t>
    </r>
    <r>
      <rPr>
        <b/>
        <sz val="11"/>
        <rFont val="Times New Roman"/>
        <family val="1"/>
      </rPr>
      <t>Lektor Kepala (Kum 700)</t>
    </r>
  </si>
  <si>
    <t>Medan,      Maret 2022</t>
  </si>
  <si>
    <t>Ketua,</t>
  </si>
  <si>
    <t>Panitia Pelaksana Pembuatan Dokumen Instruksi Kerja (IK)</t>
  </si>
  <si>
    <t>SPMI Berbasis PPEPP UHN</t>
  </si>
  <si>
    <t>Wkl Penanggung</t>
  </si>
  <si>
    <t>Jawab</t>
  </si>
  <si>
    <t>14 Januari 2021</t>
  </si>
  <si>
    <t>L.D.1</t>
  </si>
  <si>
    <t>Panitia Pelatihan Auditor Internal Tahun 2021 LPM UHN</t>
  </si>
  <si>
    <t>L.D.2</t>
  </si>
  <si>
    <t>Panitia Penyusun Dokumen AIPT UHN</t>
  </si>
  <si>
    <t>15 April 2021</t>
  </si>
  <si>
    <t>23 April 2021</t>
  </si>
  <si>
    <t>L.D.3</t>
  </si>
  <si>
    <t>Panitia Pelaksana Hibah PK-KM UHN Tahun 2021</t>
  </si>
  <si>
    <t>14 Juni 2021</t>
  </si>
  <si>
    <t>L.D.4</t>
  </si>
  <si>
    <t>International Seminar And Workshop 2016</t>
  </si>
  <si>
    <t>UHN - CULS</t>
  </si>
  <si>
    <t>2 Februari 2017</t>
  </si>
  <si>
    <t>L.D.5</t>
  </si>
  <si>
    <t>Seminar Nasional Hasil Penelitian dan Pengabdian Masyarakat</t>
  </si>
  <si>
    <t>Pemakalah</t>
  </si>
  <si>
    <t>22 Agustus 2016</t>
  </si>
  <si>
    <t>L.D.6</t>
  </si>
  <si>
    <t>L.D.7</t>
  </si>
  <si>
    <t>PESPARAWI Mahasiswa Tingkat Nasional XIV</t>
  </si>
  <si>
    <t>PESPARAWI Nasional</t>
  </si>
  <si>
    <t>Koordinator Seminar</t>
  </si>
  <si>
    <t>3 - 7 September 2016</t>
  </si>
  <si>
    <t>L.D.8</t>
  </si>
  <si>
    <t>Sosialisasi Undang-Undang PATEN</t>
  </si>
  <si>
    <t>22 Nopember 2016</t>
  </si>
  <si>
    <t>L.D.9</t>
  </si>
  <si>
    <t>Seminar Paten sebagai Luaran Penelitian</t>
  </si>
  <si>
    <t>L.D.10</t>
  </si>
  <si>
    <t>Workshop Tata Kelola Jurnal Elektronik</t>
  </si>
  <si>
    <t>Univ. Harapan Medan</t>
  </si>
  <si>
    <t>27 - 28 April 2018</t>
  </si>
  <si>
    <t>L.D.11</t>
  </si>
  <si>
    <t>19 September 2017</t>
  </si>
  <si>
    <t>Kuliah Umum</t>
  </si>
  <si>
    <t>MIA - UHN</t>
  </si>
  <si>
    <t>19 Mei 2018</t>
  </si>
  <si>
    <t>L.D.12</t>
  </si>
  <si>
    <t>Sosialisasi dan Evaluasi Sistem Penilaian Berbasis KKNI</t>
  </si>
  <si>
    <t>28 September 2018</t>
  </si>
  <si>
    <t>L.D.13</t>
  </si>
  <si>
    <t>Pelatihan Repository Perpustakaan</t>
  </si>
  <si>
    <t>9 Maret 2018</t>
  </si>
  <si>
    <t>L.D.14</t>
  </si>
  <si>
    <t>Sosialisasi Program Pendidikan Khusus</t>
  </si>
  <si>
    <t>Kemenristekdikti</t>
  </si>
  <si>
    <t>14 Mei 2018</t>
  </si>
  <si>
    <t>L.D.15</t>
  </si>
  <si>
    <t>Sosialisasi Instrumen Akreditasi Terkini dan Pembukaan</t>
  </si>
  <si>
    <t>Program Studi Baru</t>
  </si>
  <si>
    <t>26 Februari 2019</t>
  </si>
  <si>
    <t>L.D.16</t>
  </si>
  <si>
    <t>Panitia Pengelolaan OJS UHN</t>
  </si>
  <si>
    <t>13 Mei 2019</t>
  </si>
  <si>
    <t>L.D.17</t>
  </si>
  <si>
    <t>Pelatihan Penyusunan Proposal Penelitian Kemenristekdikti</t>
  </si>
  <si>
    <t>28 Maret 2019</t>
  </si>
  <si>
    <t>L.D.18</t>
  </si>
  <si>
    <t>Pelatihan Penyusunan IAPS dan LED di LPM UHN</t>
  </si>
  <si>
    <t>UHN - USU</t>
  </si>
  <si>
    <t>22 - 23 Mei 2019</t>
  </si>
  <si>
    <t>L.D.19</t>
  </si>
  <si>
    <r>
      <t xml:space="preserve">Catatan: Dapat diusulkan dan memenuhi syarat menjadi </t>
    </r>
    <r>
      <rPr>
        <b/>
        <sz val="11"/>
        <rFont val="Times New Roman"/>
        <family val="1"/>
      </rPr>
      <t>Lektor Kepala (Kum 700)</t>
    </r>
  </si>
  <si>
    <t>1. Komposisi</t>
  </si>
  <si>
    <t>2. Analisa Bentuk</t>
  </si>
  <si>
    <t>3. Pedagogi Musik</t>
  </si>
  <si>
    <t>European Science Review Scientific Journal</t>
  </si>
  <si>
    <t>Tiara K. Pasaribu, M.Hum.</t>
  </si>
  <si>
    <t>Ketua LPPM,</t>
  </si>
  <si>
    <t>Dr. Janpatar Simamora, S.H., M.H.</t>
  </si>
  <si>
    <t>Dr. Arsen Nahum Pasaribu, M.Hum.</t>
  </si>
  <si>
    <t>Drs. Kamaluddin Galingging, M.Sn.</t>
  </si>
  <si>
    <t>Jubil Ezer Sihite, S.S., M.Pd.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</si>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</sst>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6" formatCode="0.0"/>
  </numFmts>
  <fonts count="3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2"/>
      <color rgb="FF00B050"/>
      <name val="Arial"/>
      <family val="2"/>
    </font>
    <font>
      <b/>
      <sz val="14"/>
      <color rgb="FF00B050"/>
      <name val="Arial"/>
      <family val="2"/>
    </font>
    <font>
      <b/>
      <sz val="14"/>
      <color theme="0"/>
      <name val="Arial"/>
      <family val="2"/>
    </font>
    <font>
      <b/>
      <sz val="14"/>
      <color theme="9" tint="-0.249977111117893"/>
      <name val="Arial"/>
      <family val="2"/>
    </font>
    <font>
      <sz val="12"/>
      <color theme="9" tint="-0.249977111117893"/>
      <name val="Arial"/>
      <family val="2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97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9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9" fillId="0" borderId="0" xfId="0" applyFont="1" applyBorder="1"/>
    <xf numFmtId="0" fontId="14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/>
    <xf numFmtId="49" fontId="13" fillId="0" borderId="0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/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17" fillId="0" borderId="4" xfId="0" applyFont="1" applyBorder="1"/>
    <xf numFmtId="0" fontId="17" fillId="0" borderId="8" xfId="0" applyFont="1" applyBorder="1" applyAlignment="1">
      <alignment horizontal="left"/>
    </xf>
    <xf numFmtId="0" fontId="17" fillId="0" borderId="9" xfId="0" applyFont="1" applyBorder="1"/>
    <xf numFmtId="0" fontId="17" fillId="0" borderId="1" xfId="0" applyFont="1" applyBorder="1"/>
    <xf numFmtId="0" fontId="17" fillId="0" borderId="10" xfId="0" applyFont="1" applyBorder="1"/>
    <xf numFmtId="0" fontId="17" fillId="0" borderId="0" xfId="0" applyFont="1" applyBorder="1"/>
    <xf numFmtId="2" fontId="17" fillId="0" borderId="1" xfId="0" applyNumberFormat="1" applyFont="1" applyBorder="1"/>
    <xf numFmtId="2" fontId="17" fillId="0" borderId="0" xfId="0" applyNumberFormat="1" applyFont="1"/>
    <xf numFmtId="0" fontId="17" fillId="0" borderId="10" xfId="0" applyFont="1" applyBorder="1" applyAlignment="1">
      <alignment horizontal="right"/>
    </xf>
    <xf numFmtId="0" fontId="17" fillId="0" borderId="0" xfId="0" applyFont="1" applyFill="1" applyBorder="1"/>
    <xf numFmtId="2" fontId="17" fillId="0" borderId="7" xfId="0" applyNumberFormat="1" applyFont="1" applyBorder="1"/>
    <xf numFmtId="0" fontId="17" fillId="0" borderId="9" xfId="0" applyFont="1" applyBorder="1" applyAlignment="1">
      <alignment horizontal="center"/>
    </xf>
    <xf numFmtId="2" fontId="17" fillId="0" borderId="2" xfId="0" applyNumberFormat="1" applyFont="1" applyBorder="1"/>
    <xf numFmtId="2" fontId="17" fillId="0" borderId="11" xfId="0" applyNumberFormat="1" applyFont="1" applyBorder="1"/>
    <xf numFmtId="0" fontId="17" fillId="0" borderId="10" xfId="0" applyFont="1" applyBorder="1" applyAlignment="1">
      <alignment horizontal="center"/>
    </xf>
    <xf numFmtId="2" fontId="17" fillId="0" borderId="9" xfId="0" applyNumberFormat="1" applyFont="1" applyBorder="1"/>
    <xf numFmtId="0" fontId="17" fillId="0" borderId="1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2" fontId="17" fillId="0" borderId="0" xfId="0" applyNumberFormat="1" applyFont="1" applyBorder="1"/>
    <xf numFmtId="2" fontId="17" fillId="0" borderId="12" xfId="0" applyNumberFormat="1" applyFont="1" applyBorder="1"/>
    <xf numFmtId="0" fontId="17" fillId="0" borderId="0" xfId="0" applyFont="1" applyBorder="1" applyAlignment="1">
      <alignment horizontal="left"/>
    </xf>
    <xf numFmtId="0" fontId="17" fillId="0" borderId="1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2" fontId="17" fillId="0" borderId="3" xfId="0" applyNumberFormat="1" applyFont="1" applyBorder="1"/>
    <xf numFmtId="2" fontId="17" fillId="0" borderId="14" xfId="0" applyNumberFormat="1" applyFont="1" applyBorder="1"/>
    <xf numFmtId="0" fontId="17" fillId="0" borderId="0" xfId="0" quotePrefix="1" applyFont="1" applyBorder="1"/>
    <xf numFmtId="0" fontId="18" fillId="0" borderId="0" xfId="0" applyFont="1" applyBorder="1"/>
    <xf numFmtId="0" fontId="19" fillId="0" borderId="0" xfId="0" applyFont="1"/>
    <xf numFmtId="0" fontId="17" fillId="0" borderId="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20" xfId="0" applyFont="1" applyBorder="1"/>
    <xf numFmtId="0" fontId="17" fillId="0" borderId="14" xfId="0" applyFont="1" applyBorder="1"/>
    <xf numFmtId="0" fontId="17" fillId="0" borderId="13" xfId="0" applyFont="1" applyBorder="1"/>
    <xf numFmtId="0" fontId="17" fillId="0" borderId="12" xfId="0" applyFont="1" applyBorder="1"/>
    <xf numFmtId="0" fontId="17" fillId="0" borderId="3" xfId="0" applyFont="1" applyBorder="1"/>
    <xf numFmtId="0" fontId="17" fillId="0" borderId="1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3" xfId="0" applyFont="1" applyFill="1" applyBorder="1"/>
    <xf numFmtId="2" fontId="17" fillId="0" borderId="9" xfId="0" applyNumberFormat="1" applyFont="1" applyBorder="1" applyAlignment="1">
      <alignment horizontal="center"/>
    </xf>
    <xf numFmtId="0" fontId="17" fillId="0" borderId="7" xfId="0" applyFont="1" applyBorder="1"/>
    <xf numFmtId="2" fontId="17" fillId="0" borderId="2" xfId="0" quotePrefix="1" applyNumberFormat="1" applyFont="1" applyBorder="1" applyAlignment="1">
      <alignment horizontal="center"/>
    </xf>
    <xf numFmtId="2" fontId="17" fillId="0" borderId="9" xfId="0" quotePrefix="1" applyNumberFormat="1" applyFont="1" applyBorder="1" applyAlignment="1">
      <alignment horizontal="center"/>
    </xf>
    <xf numFmtId="0" fontId="17" fillId="0" borderId="8" xfId="0" applyFont="1" applyBorder="1"/>
    <xf numFmtId="2" fontId="17" fillId="0" borderId="7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1" xfId="0" quotePrefix="1" applyNumberFormat="1" applyFont="1" applyBorder="1" applyAlignment="1">
      <alignment horizontal="center"/>
    </xf>
    <xf numFmtId="2" fontId="17" fillId="0" borderId="0" xfId="0" quotePrefix="1" applyNumberFormat="1" applyFont="1" applyAlignment="1">
      <alignment horizontal="center"/>
    </xf>
    <xf numFmtId="2" fontId="17" fillId="0" borderId="2" xfId="0" applyNumberFormat="1" applyFont="1" applyBorder="1" applyAlignment="1">
      <alignment horizontal="right"/>
    </xf>
    <xf numFmtId="0" fontId="17" fillId="0" borderId="8" xfId="0" applyFont="1" applyBorder="1" applyAlignment="1"/>
    <xf numFmtId="0" fontId="17" fillId="0" borderId="9" xfId="0" applyFont="1" applyBorder="1" applyAlignment="1"/>
    <xf numFmtId="0" fontId="17" fillId="0" borderId="0" xfId="0" applyFont="1" applyBorder="1" applyAlignment="1">
      <alignment horizontal="right"/>
    </xf>
    <xf numFmtId="0" fontId="17" fillId="0" borderId="7" xfId="0" applyFont="1" applyBorder="1" applyAlignment="1">
      <alignment vertical="center"/>
    </xf>
    <xf numFmtId="2" fontId="17" fillId="0" borderId="7" xfId="0" applyNumberFormat="1" applyFont="1" applyBorder="1" applyAlignment="1">
      <alignment vertical="center"/>
    </xf>
    <xf numFmtId="2" fontId="17" fillId="0" borderId="2" xfId="0" applyNumberFormat="1" applyFont="1" applyBorder="1" applyAlignment="1">
      <alignment vertical="center"/>
    </xf>
    <xf numFmtId="0" fontId="17" fillId="0" borderId="1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5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1" fillId="0" borderId="18" xfId="0" applyFont="1" applyBorder="1"/>
    <xf numFmtId="0" fontId="21" fillId="0" borderId="19" xfId="0" applyFont="1" applyBorder="1"/>
    <xf numFmtId="0" fontId="21" fillId="0" borderId="19" xfId="0" applyFont="1" applyBorder="1" applyAlignment="1">
      <alignment horizontal="center"/>
    </xf>
    <xf numFmtId="0" fontId="21" fillId="0" borderId="0" xfId="0" applyFont="1"/>
    <xf numFmtId="0" fontId="9" fillId="0" borderId="0" xfId="0" quotePrefix="1" applyFont="1" applyBorder="1" applyAlignment="1">
      <alignment horizontal="center"/>
    </xf>
    <xf numFmtId="0" fontId="14" fillId="0" borderId="4" xfId="0" applyFont="1" applyBorder="1"/>
    <xf numFmtId="0" fontId="9" fillId="0" borderId="10" xfId="0" applyFont="1" applyBorder="1"/>
    <xf numFmtId="49" fontId="13" fillId="0" borderId="12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7" xfId="0" applyFont="1" applyBorder="1"/>
    <xf numFmtId="0" fontId="1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2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10" xfId="0" applyFont="1" applyBorder="1"/>
    <xf numFmtId="15" fontId="13" fillId="0" borderId="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 wrapText="1"/>
    </xf>
    <xf numFmtId="0" fontId="0" fillId="0" borderId="8" xfId="0" quotePrefix="1" applyBorder="1"/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6" fillId="0" borderId="7" xfId="0" applyFont="1" applyBorder="1"/>
    <xf numFmtId="0" fontId="0" fillId="0" borderId="13" xfId="0" applyBorder="1"/>
    <xf numFmtId="0" fontId="14" fillId="0" borderId="8" xfId="0" applyFont="1" applyBorder="1"/>
    <xf numFmtId="0" fontId="14" fillId="0" borderId="9" xfId="0" applyFont="1" applyBorder="1"/>
    <xf numFmtId="0" fontId="14" fillId="0" borderId="9" xfId="0" applyFont="1" applyBorder="1" applyAlignment="1">
      <alignment horizontal="center"/>
    </xf>
    <xf numFmtId="0" fontId="7" fillId="0" borderId="19" xfId="0" applyFont="1" applyBorder="1"/>
    <xf numFmtId="0" fontId="7" fillId="0" borderId="18" xfId="0" applyFont="1" applyBorder="1"/>
    <xf numFmtId="0" fontId="7" fillId="0" borderId="19" xfId="0" applyFont="1" applyBorder="1" applyAlignment="1">
      <alignment horizontal="center"/>
    </xf>
    <xf numFmtId="2" fontId="17" fillId="0" borderId="2" xfId="1" applyNumberFormat="1" applyFont="1" applyBorder="1" applyAlignment="1"/>
    <xf numFmtId="2" fontId="17" fillId="0" borderId="11" xfId="0" applyNumberFormat="1" applyFont="1" applyBorder="1" applyAlignment="1"/>
    <xf numFmtId="2" fontId="17" fillId="0" borderId="1" xfId="1" applyNumberFormat="1" applyFont="1" applyBorder="1"/>
    <xf numFmtId="2" fontId="17" fillId="0" borderId="2" xfId="0" applyNumberFormat="1" applyFont="1" applyBorder="1" applyAlignment="1"/>
    <xf numFmtId="0" fontId="6" fillId="2" borderId="0" xfId="0" applyFont="1" applyFill="1" applyAlignment="1"/>
    <xf numFmtId="0" fontId="6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6" fillId="2" borderId="0" xfId="0" applyFont="1" applyFill="1" applyBorder="1" applyAlignment="1"/>
    <xf numFmtId="0" fontId="4" fillId="2" borderId="0" xfId="0" applyFont="1" applyFill="1" applyBorder="1" applyAlignment="1"/>
    <xf numFmtId="0" fontId="6" fillId="2" borderId="4" xfId="0" applyFont="1" applyFill="1" applyBorder="1" applyAlignment="1">
      <alignment horizontal="center"/>
    </xf>
    <xf numFmtId="0" fontId="6" fillId="2" borderId="2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/>
    <xf numFmtId="0" fontId="6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7" fillId="2" borderId="0" xfId="0" applyFont="1" applyFill="1"/>
    <xf numFmtId="0" fontId="16" fillId="2" borderId="0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10" xfId="0" applyFont="1" applyFill="1" applyBorder="1"/>
    <xf numFmtId="0" fontId="6" fillId="2" borderId="18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3" borderId="22" xfId="0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49" fontId="17" fillId="0" borderId="0" xfId="0" applyNumberFormat="1" applyFont="1" applyBorder="1"/>
    <xf numFmtId="0" fontId="6" fillId="0" borderId="0" xfId="0" applyFont="1" applyAlignment="1">
      <alignment horizontal="center" wrapText="1"/>
    </xf>
    <xf numFmtId="49" fontId="9" fillId="0" borderId="10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/>
    <xf numFmtId="49" fontId="17" fillId="0" borderId="0" xfId="0" applyNumberFormat="1" applyFont="1" applyBorder="1" applyAlignment="1"/>
    <xf numFmtId="0" fontId="9" fillId="0" borderId="10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8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21" fillId="0" borderId="0" xfId="0" applyFont="1" applyBorder="1"/>
    <xf numFmtId="0" fontId="6" fillId="2" borderId="0" xfId="0" applyFont="1" applyFill="1" applyBorder="1" applyAlignment="1">
      <alignment horizontal="left"/>
    </xf>
    <xf numFmtId="0" fontId="18" fillId="0" borderId="18" xfId="0" applyFont="1" applyBorder="1" applyAlignment="1">
      <alignment horizontal="center"/>
    </xf>
    <xf numFmtId="0" fontId="18" fillId="0" borderId="19" xfId="0" applyFont="1" applyBorder="1"/>
    <xf numFmtId="2" fontId="18" fillId="0" borderId="18" xfId="0" applyNumberFormat="1" applyFont="1" applyBorder="1"/>
    <xf numFmtId="0" fontId="18" fillId="0" borderId="0" xfId="0" applyFont="1"/>
    <xf numFmtId="0" fontId="3" fillId="0" borderId="0" xfId="0" applyFont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6" fillId="2" borderId="7" xfId="0" applyFont="1" applyFill="1" applyBorder="1"/>
    <xf numFmtId="0" fontId="6" fillId="2" borderId="13" xfId="0" applyFont="1" applyFill="1" applyBorder="1"/>
    <xf numFmtId="0" fontId="7" fillId="2" borderId="14" xfId="0" applyFont="1" applyFill="1" applyBorder="1"/>
    <xf numFmtId="0" fontId="2" fillId="2" borderId="0" xfId="0" applyFont="1" applyFill="1" applyBorder="1"/>
    <xf numFmtId="0" fontId="8" fillId="2" borderId="0" xfId="2" applyFill="1" applyBorder="1" applyAlignment="1" applyProtection="1"/>
    <xf numFmtId="0" fontId="24" fillId="2" borderId="0" xfId="0" applyFont="1" applyFill="1" applyBorder="1"/>
    <xf numFmtId="2" fontId="6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2" borderId="10" xfId="2" applyFill="1" applyBorder="1" applyAlignment="1" applyProtection="1"/>
    <xf numFmtId="0" fontId="8" fillId="2" borderId="0" xfId="2" applyFill="1" applyAlignment="1" applyProtection="1"/>
    <xf numFmtId="0" fontId="24" fillId="2" borderId="10" xfId="0" applyFont="1" applyFill="1" applyBorder="1"/>
    <xf numFmtId="0" fontId="6" fillId="2" borderId="0" xfId="0" applyFont="1" applyFill="1" applyBorder="1" applyAlignment="1">
      <alignment horizontal="left" vertical="top" wrapText="1"/>
    </xf>
    <xf numFmtId="0" fontId="8" fillId="2" borderId="0" xfId="2" applyFill="1" applyBorder="1" applyAlignment="1" applyProtection="1">
      <alignment horizontal="left" vertical="top"/>
    </xf>
    <xf numFmtId="2" fontId="7" fillId="2" borderId="18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15" fontId="10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7" xfId="0" quotePrefix="1" applyNumberFormat="1" applyFont="1" applyBorder="1" applyAlignment="1">
      <alignment horizontal="center"/>
    </xf>
    <xf numFmtId="49" fontId="21" fillId="0" borderId="18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166" fontId="14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13" xfId="0" applyFont="1" applyBorder="1" applyAlignment="1">
      <alignment horizontal="right"/>
    </xf>
    <xf numFmtId="49" fontId="13" fillId="0" borderId="14" xfId="0" applyNumberFormat="1" applyFont="1" applyBorder="1"/>
    <xf numFmtId="0" fontId="9" fillId="0" borderId="15" xfId="0" applyFont="1" applyBorder="1" applyAlignment="1">
      <alignment horizontal="right"/>
    </xf>
    <xf numFmtId="49" fontId="13" fillId="0" borderId="20" xfId="0" applyNumberFormat="1" applyFont="1" applyBorder="1"/>
    <xf numFmtId="0" fontId="24" fillId="2" borderId="3" xfId="0" applyFont="1" applyFill="1" applyBorder="1"/>
    <xf numFmtId="0" fontId="1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16" fillId="2" borderId="13" xfId="0" applyFont="1" applyFill="1" applyBorder="1"/>
    <xf numFmtId="0" fontId="16" fillId="2" borderId="7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7" fillId="2" borderId="21" xfId="0" applyFont="1" applyFill="1" applyBorder="1"/>
    <xf numFmtId="0" fontId="16" fillId="2" borderId="21" xfId="0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left" vertical="top" wrapText="1"/>
    </xf>
    <xf numFmtId="0" fontId="8" fillId="2" borderId="21" xfId="2" applyFill="1" applyBorder="1" applyAlignment="1" applyProtection="1"/>
    <xf numFmtId="0" fontId="16" fillId="2" borderId="15" xfId="0" applyFont="1" applyFill="1" applyBorder="1"/>
    <xf numFmtId="0" fontId="16" fillId="2" borderId="4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6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9" fontId="17" fillId="0" borderId="3" xfId="0" applyNumberFormat="1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0" fillId="0" borderId="20" xfId="0" applyBorder="1"/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2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2" xfId="0" applyFont="1" applyBorder="1" applyAlignment="1">
      <alignment horizontal="left"/>
    </xf>
    <xf numFmtId="49" fontId="17" fillId="0" borderId="8" xfId="0" applyNumberFormat="1" applyFont="1" applyBorder="1" applyAlignment="1">
      <alignment horizontal="left"/>
    </xf>
    <xf numFmtId="49" fontId="17" fillId="0" borderId="9" xfId="0" applyNumberFormat="1" applyFont="1" applyBorder="1" applyAlignment="1">
      <alignment horizontal="left"/>
    </xf>
    <xf numFmtId="49" fontId="17" fillId="0" borderId="11" xfId="0" applyNumberFormat="1" applyFont="1" applyBorder="1" applyAlignment="1">
      <alignment horizontal="left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8" xfId="0" applyFont="1" applyBorder="1" applyAlignment="1">
      <alignment horizontal="left"/>
    </xf>
    <xf numFmtId="0" fontId="17" fillId="0" borderId="9" xfId="0" quotePrefix="1" applyFont="1" applyBorder="1" applyAlignment="1">
      <alignment horizontal="left"/>
    </xf>
    <xf numFmtId="0" fontId="17" fillId="0" borderId="11" xfId="0" quotePrefix="1" applyFont="1" applyBorder="1" applyAlignment="1">
      <alignment horizontal="left"/>
    </xf>
    <xf numFmtId="49" fontId="17" fillId="0" borderId="2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1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7" fillId="2" borderId="15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16" fillId="2" borderId="12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8" fillId="2" borderId="10" xfId="2" applyFill="1" applyBorder="1" applyAlignment="1" applyProtection="1">
      <alignment horizontal="left" vertical="top" wrapText="1"/>
    </xf>
    <xf numFmtId="0" fontId="8" fillId="2" borderId="12" xfId="2" applyFill="1" applyBorder="1" applyAlignment="1" applyProtection="1">
      <alignment horizontal="left" vertical="top" wrapText="1"/>
    </xf>
    <xf numFmtId="0" fontId="7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top" wrapText="1"/>
    </xf>
    <xf numFmtId="0" fontId="24" fillId="2" borderId="12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left"/>
    </xf>
    <xf numFmtId="0" fontId="21" fillId="0" borderId="20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3">
    <cellStyle name="Comma [0]" xfId="1" builtinId="6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10</xdr:col>
          <xdr:colOff>542925</xdr:colOff>
          <xdr:row>102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11</xdr:col>
          <xdr:colOff>247650</xdr:colOff>
          <xdr:row>104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76200</xdr:rowOff>
        </xdr:from>
        <xdr:to>
          <xdr:col>10</xdr:col>
          <xdr:colOff>542925</xdr:colOff>
          <xdr:row>106</xdr:row>
          <xdr:rowOff>47625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11</xdr:col>
          <xdr:colOff>247650</xdr:colOff>
          <xdr:row>102</xdr:row>
          <xdr:rowOff>47625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jurnal.uhn.ac.id/" TargetMode="External"/><Relationship Id="rId13" Type="http://schemas.openxmlformats.org/officeDocument/2006/relationships/hyperlink" Target="https://ejournal.uhn.ac.id/index.php/humaniora/" TargetMode="External"/><Relationship Id="rId18" Type="http://schemas.openxmlformats.org/officeDocument/2006/relationships/hyperlink" Target="https://www.ijirmf.com/" TargetMode="External"/><Relationship Id="rId26" Type="http://schemas.openxmlformats.org/officeDocument/2006/relationships/image" Target="../media/image2.emf"/><Relationship Id="rId3" Type="http://schemas.openxmlformats.org/officeDocument/2006/relationships/hyperlink" Target="https://ijcsnet.id/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uhn.ac.id/media/1811291541_Visi%20Lengkap%202018.pdf" TargetMode="External"/><Relationship Id="rId12" Type="http://schemas.openxmlformats.org/officeDocument/2006/relationships/hyperlink" Target="https://ejournal.uhn.ac.id/index.php/humaniora/article/download/20/138" TargetMode="External"/><Relationship Id="rId17" Type="http://schemas.openxmlformats.org/officeDocument/2006/relationships/hyperlink" Target="https://www.ijrrjournal.com/" TargetMode="External"/><Relationship Id="rId25" Type="http://schemas.openxmlformats.org/officeDocument/2006/relationships/oleObject" Target="../embeddings/oleObject2.bin"/><Relationship Id="rId2" Type="http://schemas.openxmlformats.org/officeDocument/2006/relationships/hyperlink" Target="https://ijcsnet.id/index.php/go/article/view/24/18" TargetMode="External"/><Relationship Id="rId16" Type="http://schemas.openxmlformats.org/officeDocument/2006/relationships/hyperlink" Target="https://www.ijrrjournal.com/IJRR_Vol.9_Issue.2_Feb2022/IJRR027.pdf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doi.org/10.51601/ijcs.v1i2.24" TargetMode="External"/><Relationship Id="rId6" Type="http://schemas.openxmlformats.org/officeDocument/2006/relationships/hyperlink" Target="https://www.bircu-journal.com/index.php/birci/article/download/2401/pdf" TargetMode="External"/><Relationship Id="rId11" Type="http://schemas.openxmlformats.org/officeDocument/2006/relationships/hyperlink" Target="http://ppublishing.org/upload/iblock/f44/ESR_11-12_2020_a.pdf" TargetMode="External"/><Relationship Id="rId24" Type="http://schemas.openxmlformats.org/officeDocument/2006/relationships/image" Target="../media/image1.emf"/><Relationship Id="rId5" Type="http://schemas.openxmlformats.org/officeDocument/2006/relationships/hyperlink" Target="https://www.bircu-journal.com/index.php/birci/index" TargetMode="External"/><Relationship Id="rId15" Type="http://schemas.openxmlformats.org/officeDocument/2006/relationships/hyperlink" Target="http://repository.uhn.ac.id/bitstream/handle/123456789/2067/Prosiding%20Seminar%20Nasional%20Hasil%20Penelitian%20dan%20PKM%202016.pdf?sequence=1&amp;isAllowed=y" TargetMode="External"/><Relationship Id="rId23" Type="http://schemas.openxmlformats.org/officeDocument/2006/relationships/oleObject" Target="../embeddings/oleObject1.bin"/><Relationship Id="rId28" Type="http://schemas.openxmlformats.org/officeDocument/2006/relationships/oleObject" Target="../embeddings/oleObject4.bin"/><Relationship Id="rId10" Type="http://schemas.openxmlformats.org/officeDocument/2006/relationships/hyperlink" Target="http://ppublishing.org/journals/337/" TargetMode="External"/><Relationship Id="rId19" Type="http://schemas.openxmlformats.org/officeDocument/2006/relationships/hyperlink" Target="http://akademik.uhn.ac.id/portal/public_html/FBS/SeniMusik/Ance_Panggabean/JURNAL/Singing%20the%20Regional%20and%20Western%20Songs%20as%20the%20Learning%20Model%20for%20Disabled%20Children%20at%20the%20SLB-A%20Karya%20Murni%20School%20in%20Medan.pdf" TargetMode="External"/><Relationship Id="rId4" Type="http://schemas.openxmlformats.org/officeDocument/2006/relationships/hyperlink" Target="https://doi.org/10.33258/birci.v4i3.2401" TargetMode="External"/><Relationship Id="rId9" Type="http://schemas.openxmlformats.org/officeDocument/2006/relationships/hyperlink" Target="https://doi.org/10.29013/ESR-20-11.12-9-17" TargetMode="External"/><Relationship Id="rId14" Type="http://schemas.openxmlformats.org/officeDocument/2006/relationships/hyperlink" Target="http://repository.uhn.ac.id/handle/123456789/2067" TargetMode="External"/><Relationship Id="rId22" Type="http://schemas.openxmlformats.org/officeDocument/2006/relationships/vmlDrawing" Target="../drawings/vmlDrawing1.vml"/><Relationship Id="rId27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1"/>
  <sheetViews>
    <sheetView topLeftCell="A73" workbookViewId="0">
      <selection activeCell="M91" sqref="M91"/>
    </sheetView>
  </sheetViews>
  <sheetFormatPr defaultRowHeight="12.75" x14ac:dyDescent="0.2"/>
  <cols>
    <col min="1" max="1" width="2.5703125" style="6" customWidth="1"/>
    <col min="2" max="2" width="4" style="6" customWidth="1"/>
    <col min="3" max="3" width="3.42578125" style="6" customWidth="1"/>
    <col min="4" max="4" width="39.140625" style="6" bestFit="1" customWidth="1"/>
    <col min="5" max="5" width="16.28515625" style="243" customWidth="1"/>
    <col min="6" max="6" width="18" style="6" customWidth="1"/>
    <col min="7" max="7" width="7.85546875" style="243" customWidth="1"/>
    <col min="8" max="8" width="10.5703125" style="192" customWidth="1"/>
    <col min="9" max="10" width="9.140625" style="6"/>
    <col min="11" max="11" width="19.85546875" style="6" customWidth="1"/>
    <col min="12" max="16384" width="9.140625" style="6"/>
  </cols>
  <sheetData>
    <row r="1" spans="2:11" x14ac:dyDescent="0.2">
      <c r="B1" s="6" t="s">
        <v>18</v>
      </c>
      <c r="D1" s="214" t="s">
        <v>384</v>
      </c>
      <c r="E1" s="265" t="s">
        <v>379</v>
      </c>
      <c r="F1" s="189"/>
      <c r="G1" s="246"/>
      <c r="H1" s="247"/>
    </row>
    <row r="2" spans="2:11" x14ac:dyDescent="0.2">
      <c r="D2" s="2"/>
      <c r="E2" s="265" t="s">
        <v>380</v>
      </c>
      <c r="F2" s="190"/>
      <c r="G2" s="246"/>
      <c r="H2" s="247"/>
    </row>
    <row r="3" spans="2:11" x14ac:dyDescent="0.2">
      <c r="D3" s="2"/>
      <c r="E3" s="265" t="s">
        <v>381</v>
      </c>
      <c r="F3" s="190"/>
      <c r="G3" s="246"/>
      <c r="H3" s="247"/>
    </row>
    <row r="4" spans="2:11" x14ac:dyDescent="0.2">
      <c r="D4" s="2"/>
      <c r="E4" s="265" t="s">
        <v>382</v>
      </c>
      <c r="F4" s="190"/>
      <c r="G4" s="246"/>
      <c r="H4" s="247"/>
    </row>
    <row r="5" spans="2:11" x14ac:dyDescent="0.2">
      <c r="E5" s="237"/>
      <c r="F5" s="144"/>
      <c r="H5" s="247"/>
    </row>
    <row r="6" spans="2:11" ht="18.75" x14ac:dyDescent="0.3">
      <c r="B6" s="317" t="s">
        <v>20</v>
      </c>
      <c r="C6" s="317"/>
      <c r="D6" s="317"/>
      <c r="E6" s="317"/>
      <c r="F6" s="317"/>
      <c r="G6" s="317"/>
      <c r="H6" s="317"/>
    </row>
    <row r="7" spans="2:11" ht="18.75" x14ac:dyDescent="0.3">
      <c r="B7" s="317" t="s">
        <v>21</v>
      </c>
      <c r="C7" s="317"/>
      <c r="D7" s="317"/>
      <c r="E7" s="317"/>
      <c r="F7" s="317"/>
      <c r="G7" s="317"/>
      <c r="H7" s="317"/>
    </row>
    <row r="9" spans="2:11" ht="15.75" x14ac:dyDescent="0.25">
      <c r="D9" s="8" t="s">
        <v>9</v>
      </c>
      <c r="E9" s="238"/>
      <c r="F9" s="8"/>
    </row>
    <row r="10" spans="2:11" ht="15.75" x14ac:dyDescent="0.25">
      <c r="D10" s="8" t="s">
        <v>10</v>
      </c>
      <c r="E10" s="244" t="s">
        <v>340</v>
      </c>
      <c r="F10" s="8"/>
    </row>
    <row r="11" spans="2:11" ht="15" customHeight="1" x14ac:dyDescent="0.25">
      <c r="D11" s="8" t="s">
        <v>216</v>
      </c>
      <c r="E11" s="245" t="s">
        <v>390</v>
      </c>
      <c r="F11" s="8"/>
    </row>
    <row r="12" spans="2:11" ht="15.75" x14ac:dyDescent="0.25">
      <c r="D12" s="8" t="s">
        <v>11</v>
      </c>
      <c r="E12" s="244" t="s">
        <v>443</v>
      </c>
      <c r="F12" s="8"/>
      <c r="K12" s="2"/>
    </row>
    <row r="13" spans="2:11" ht="15.75" x14ac:dyDescent="0.25">
      <c r="D13" s="8" t="s">
        <v>12</v>
      </c>
      <c r="E13" s="244" t="s">
        <v>341</v>
      </c>
      <c r="F13" s="8"/>
    </row>
    <row r="14" spans="2:11" ht="15.75" x14ac:dyDescent="0.25">
      <c r="D14" s="8" t="s">
        <v>17</v>
      </c>
      <c r="E14" s="244" t="s">
        <v>540</v>
      </c>
      <c r="F14" s="8"/>
    </row>
    <row r="15" spans="2:11" ht="15.75" x14ac:dyDescent="0.25">
      <c r="E15" s="244" t="s">
        <v>14</v>
      </c>
      <c r="F15" s="8"/>
    </row>
    <row r="16" spans="2:11" ht="12.75" customHeight="1" x14ac:dyDescent="0.25">
      <c r="D16" s="8"/>
      <c r="E16" s="244"/>
      <c r="F16" s="8"/>
    </row>
    <row r="17" spans="1:8" ht="15.75" x14ac:dyDescent="0.25">
      <c r="D17" s="8" t="s">
        <v>15</v>
      </c>
      <c r="E17" s="244"/>
      <c r="F17" s="8"/>
    </row>
    <row r="18" spans="1:8" ht="15.75" x14ac:dyDescent="0.25">
      <c r="D18" s="8" t="s">
        <v>16</v>
      </c>
      <c r="E18" s="244" t="s">
        <v>444</v>
      </c>
      <c r="F18" s="8"/>
    </row>
    <row r="19" spans="1:8" ht="15" customHeight="1" x14ac:dyDescent="0.25">
      <c r="D19" s="8" t="s">
        <v>216</v>
      </c>
      <c r="E19" s="245" t="s">
        <v>343</v>
      </c>
      <c r="F19" s="8"/>
    </row>
    <row r="20" spans="1:8" ht="15.75" x14ac:dyDescent="0.25">
      <c r="D20" s="8" t="s">
        <v>11</v>
      </c>
      <c r="E20" s="244" t="s">
        <v>443</v>
      </c>
      <c r="F20" s="8"/>
    </row>
    <row r="21" spans="1:8" ht="15.75" x14ac:dyDescent="0.25">
      <c r="D21" s="8" t="s">
        <v>12</v>
      </c>
      <c r="E21" s="244" t="s">
        <v>341</v>
      </c>
      <c r="F21" s="8"/>
    </row>
    <row r="22" spans="1:8" ht="15.75" x14ac:dyDescent="0.25">
      <c r="D22" s="8" t="s">
        <v>13</v>
      </c>
      <c r="E22" s="244" t="s">
        <v>342</v>
      </c>
      <c r="F22" s="8"/>
    </row>
    <row r="23" spans="1:8" ht="15.75" x14ac:dyDescent="0.25">
      <c r="D23" s="8"/>
      <c r="E23" s="244" t="s">
        <v>14</v>
      </c>
      <c r="F23" s="8"/>
    </row>
    <row r="24" spans="1:8" x14ac:dyDescent="0.2">
      <c r="B24" s="9"/>
      <c r="C24" s="9"/>
      <c r="D24" s="9"/>
      <c r="E24" s="239"/>
      <c r="F24" s="9"/>
      <c r="G24" s="239"/>
      <c r="H24" s="248"/>
    </row>
    <row r="25" spans="1:8" x14ac:dyDescent="0.2">
      <c r="B25" s="10"/>
      <c r="C25" s="346" t="s">
        <v>1</v>
      </c>
      <c r="D25" s="346"/>
      <c r="E25" s="240"/>
      <c r="F25" s="11"/>
      <c r="G25" s="240" t="s">
        <v>5</v>
      </c>
      <c r="H25" s="240"/>
    </row>
    <row r="26" spans="1:8" x14ac:dyDescent="0.2">
      <c r="B26" s="12" t="s">
        <v>0</v>
      </c>
      <c r="C26" s="346" t="s">
        <v>2</v>
      </c>
      <c r="D26" s="346"/>
      <c r="E26" s="112" t="s">
        <v>3</v>
      </c>
      <c r="F26" s="11" t="s">
        <v>52</v>
      </c>
      <c r="G26" s="112" t="s">
        <v>6</v>
      </c>
      <c r="H26" s="112" t="s">
        <v>8</v>
      </c>
    </row>
    <row r="27" spans="1:8" ht="13.5" thickBot="1" x14ac:dyDescent="0.25">
      <c r="B27" s="13"/>
      <c r="C27" s="14"/>
      <c r="D27" s="14"/>
      <c r="E27" s="241"/>
      <c r="F27" s="14"/>
      <c r="G27" s="241" t="s">
        <v>7</v>
      </c>
      <c r="H27" s="241"/>
    </row>
    <row r="28" spans="1:8" ht="13.5" thickTop="1" x14ac:dyDescent="0.2">
      <c r="A28" s="15"/>
      <c r="B28" s="119" t="s">
        <v>232</v>
      </c>
      <c r="C28" s="104" t="s">
        <v>50</v>
      </c>
      <c r="D28" s="10"/>
      <c r="E28" s="240"/>
      <c r="F28" s="10"/>
      <c r="G28" s="240"/>
      <c r="H28" s="240"/>
    </row>
    <row r="29" spans="1:8" x14ac:dyDescent="0.2">
      <c r="A29" s="15"/>
      <c r="B29" s="12"/>
      <c r="C29" s="116" t="s">
        <v>220</v>
      </c>
      <c r="D29" s="6" t="s">
        <v>446</v>
      </c>
      <c r="E29" s="344" t="s">
        <v>344</v>
      </c>
      <c r="F29" s="347" t="s">
        <v>445</v>
      </c>
      <c r="G29" s="347">
        <v>9</v>
      </c>
      <c r="H29" s="347" t="s">
        <v>345</v>
      </c>
    </row>
    <row r="30" spans="1:8" x14ac:dyDescent="0.2">
      <c r="A30" s="15"/>
      <c r="B30" s="12"/>
      <c r="C30" s="116"/>
      <c r="D30" s="6" t="s">
        <v>447</v>
      </c>
      <c r="E30" s="344"/>
      <c r="F30" s="347"/>
      <c r="G30" s="347"/>
      <c r="H30" s="347"/>
    </row>
    <row r="31" spans="1:8" x14ac:dyDescent="0.2">
      <c r="A31" s="15"/>
      <c r="B31" s="12"/>
      <c r="C31" s="116"/>
      <c r="D31" s="6" t="s">
        <v>448</v>
      </c>
      <c r="E31" s="344"/>
      <c r="F31" s="347"/>
      <c r="G31" s="347"/>
      <c r="H31" s="347"/>
    </row>
    <row r="32" spans="1:8" x14ac:dyDescent="0.2">
      <c r="A32" s="15"/>
      <c r="B32" s="12"/>
      <c r="C32" s="116"/>
      <c r="D32" s="6" t="s">
        <v>449</v>
      </c>
      <c r="E32" s="344"/>
      <c r="F32" s="347"/>
      <c r="G32" s="347"/>
      <c r="H32" s="347"/>
    </row>
    <row r="33" spans="1:8" x14ac:dyDescent="0.2">
      <c r="A33" s="15"/>
      <c r="B33" s="12"/>
      <c r="C33" s="116" t="s">
        <v>221</v>
      </c>
      <c r="D33" s="6" t="s">
        <v>450</v>
      </c>
      <c r="E33" s="344" t="s">
        <v>344</v>
      </c>
      <c r="F33" s="347" t="s">
        <v>233</v>
      </c>
      <c r="G33" s="347">
        <v>7</v>
      </c>
      <c r="H33" s="347" t="s">
        <v>346</v>
      </c>
    </row>
    <row r="34" spans="1:8" x14ac:dyDescent="0.2">
      <c r="A34" s="15"/>
      <c r="B34" s="12"/>
      <c r="C34" s="116"/>
      <c r="D34" s="6" t="s">
        <v>451</v>
      </c>
      <c r="E34" s="344"/>
      <c r="F34" s="347"/>
      <c r="G34" s="347"/>
      <c r="H34" s="347"/>
    </row>
    <row r="35" spans="1:8" x14ac:dyDescent="0.2">
      <c r="A35" s="15"/>
      <c r="B35" s="12"/>
      <c r="C35" s="116"/>
      <c r="D35" s="6" t="s">
        <v>452</v>
      </c>
      <c r="E35" s="344"/>
      <c r="F35" s="347"/>
      <c r="G35" s="347"/>
      <c r="H35" s="347"/>
    </row>
    <row r="36" spans="1:8" x14ac:dyDescent="0.2">
      <c r="A36" s="15"/>
      <c r="B36" s="12"/>
      <c r="C36" s="116" t="s">
        <v>222</v>
      </c>
      <c r="D36" s="6" t="s">
        <v>453</v>
      </c>
      <c r="E36" s="344" t="s">
        <v>344</v>
      </c>
      <c r="F36" s="347" t="s">
        <v>234</v>
      </c>
      <c r="G36" s="347">
        <v>10</v>
      </c>
      <c r="H36" s="347" t="s">
        <v>347</v>
      </c>
    </row>
    <row r="37" spans="1:8" x14ac:dyDescent="0.2">
      <c r="A37" s="15"/>
      <c r="B37" s="12"/>
      <c r="C37" s="116"/>
      <c r="D37" s="6" t="s">
        <v>454</v>
      </c>
      <c r="E37" s="344"/>
      <c r="F37" s="347"/>
      <c r="G37" s="347"/>
      <c r="H37" s="347"/>
    </row>
    <row r="38" spans="1:8" x14ac:dyDescent="0.2">
      <c r="A38" s="15"/>
      <c r="B38" s="12"/>
      <c r="C38" s="116"/>
      <c r="D38" s="6" t="s">
        <v>365</v>
      </c>
      <c r="E38" s="344"/>
      <c r="F38" s="347"/>
      <c r="G38" s="347"/>
      <c r="H38" s="347"/>
    </row>
    <row r="39" spans="1:8" x14ac:dyDescent="0.2">
      <c r="A39" s="15"/>
      <c r="B39" s="12"/>
      <c r="C39" s="116"/>
      <c r="D39" s="6" t="s">
        <v>455</v>
      </c>
      <c r="E39" s="344"/>
      <c r="F39" s="347"/>
      <c r="G39" s="347"/>
      <c r="H39" s="347"/>
    </row>
    <row r="40" spans="1:8" x14ac:dyDescent="0.2">
      <c r="A40" s="15"/>
      <c r="B40" s="12"/>
      <c r="C40" s="116" t="s">
        <v>223</v>
      </c>
      <c r="D40" s="106" t="s">
        <v>456</v>
      </c>
      <c r="E40" s="344" t="s">
        <v>344</v>
      </c>
      <c r="F40" s="344" t="s">
        <v>353</v>
      </c>
      <c r="G40" s="344">
        <v>9</v>
      </c>
      <c r="H40" s="344" t="s">
        <v>348</v>
      </c>
    </row>
    <row r="41" spans="1:8" x14ac:dyDescent="0.2">
      <c r="A41" s="15"/>
      <c r="B41" s="12"/>
      <c r="C41" s="116"/>
      <c r="D41" s="106" t="s">
        <v>457</v>
      </c>
      <c r="E41" s="344"/>
      <c r="F41" s="344"/>
      <c r="G41" s="344"/>
      <c r="H41" s="344"/>
    </row>
    <row r="42" spans="1:8" x14ac:dyDescent="0.2">
      <c r="A42" s="15"/>
      <c r="B42" s="12"/>
      <c r="C42" s="116"/>
      <c r="D42" s="106" t="s">
        <v>458</v>
      </c>
      <c r="E42" s="344"/>
      <c r="F42" s="344"/>
      <c r="G42" s="344"/>
      <c r="H42" s="344"/>
    </row>
    <row r="43" spans="1:8" x14ac:dyDescent="0.2">
      <c r="A43" s="15"/>
      <c r="B43" s="12"/>
      <c r="C43" s="116"/>
      <c r="D43" s="106" t="s">
        <v>453</v>
      </c>
      <c r="E43" s="344"/>
      <c r="F43" s="344"/>
      <c r="G43" s="344"/>
      <c r="H43" s="344"/>
    </row>
    <row r="44" spans="1:8" x14ac:dyDescent="0.2">
      <c r="A44" s="15"/>
      <c r="B44" s="12"/>
      <c r="C44" s="116" t="s">
        <v>227</v>
      </c>
      <c r="D44" s="106" t="s">
        <v>459</v>
      </c>
      <c r="E44" s="344" t="s">
        <v>344</v>
      </c>
      <c r="F44" s="344" t="s">
        <v>367</v>
      </c>
      <c r="G44" s="344">
        <v>7</v>
      </c>
      <c r="H44" s="344" t="s">
        <v>349</v>
      </c>
    </row>
    <row r="45" spans="1:8" x14ac:dyDescent="0.2">
      <c r="A45" s="15"/>
      <c r="B45" s="12"/>
      <c r="C45" s="116"/>
      <c r="D45" s="106" t="s">
        <v>460</v>
      </c>
      <c r="E45" s="344"/>
      <c r="F45" s="344"/>
      <c r="G45" s="344"/>
      <c r="H45" s="344"/>
    </row>
    <row r="46" spans="1:8" x14ac:dyDescent="0.2">
      <c r="A46" s="15"/>
      <c r="B46" s="12"/>
      <c r="C46" s="116"/>
      <c r="D46" s="106" t="s">
        <v>461</v>
      </c>
      <c r="E46" s="344"/>
      <c r="F46" s="344"/>
      <c r="G46" s="344"/>
      <c r="H46" s="344"/>
    </row>
    <row r="47" spans="1:8" x14ac:dyDescent="0.2">
      <c r="A47" s="15"/>
      <c r="B47" s="12"/>
      <c r="C47" s="116" t="s">
        <v>228</v>
      </c>
      <c r="D47" s="106" t="s">
        <v>457</v>
      </c>
      <c r="E47" s="344" t="s">
        <v>344</v>
      </c>
      <c r="F47" s="344" t="s">
        <v>462</v>
      </c>
      <c r="G47" s="344">
        <v>11</v>
      </c>
      <c r="H47" s="344" t="s">
        <v>350</v>
      </c>
    </row>
    <row r="48" spans="1:8" x14ac:dyDescent="0.2">
      <c r="A48" s="15"/>
      <c r="B48" s="12"/>
      <c r="C48" s="116"/>
      <c r="D48" s="106" t="s">
        <v>456</v>
      </c>
      <c r="E48" s="344"/>
      <c r="F48" s="344"/>
      <c r="G48" s="344"/>
      <c r="H48" s="344"/>
    </row>
    <row r="49" spans="1:8" x14ac:dyDescent="0.2">
      <c r="A49" s="15"/>
      <c r="B49" s="12"/>
      <c r="C49" s="116"/>
      <c r="D49" s="106" t="s">
        <v>463</v>
      </c>
      <c r="E49" s="344"/>
      <c r="F49" s="344"/>
      <c r="G49" s="344"/>
      <c r="H49" s="344"/>
    </row>
    <row r="50" spans="1:8" x14ac:dyDescent="0.2">
      <c r="A50" s="15"/>
      <c r="B50" s="12"/>
      <c r="C50" s="116"/>
      <c r="D50" s="106" t="s">
        <v>453</v>
      </c>
      <c r="E50" s="344"/>
      <c r="F50" s="344"/>
      <c r="G50" s="344"/>
      <c r="H50" s="344"/>
    </row>
    <row r="51" spans="1:8" x14ac:dyDescent="0.2">
      <c r="A51" s="15"/>
      <c r="B51" s="12"/>
      <c r="C51" s="116"/>
      <c r="D51" s="106" t="s">
        <v>365</v>
      </c>
      <c r="E51" s="344"/>
      <c r="F51" s="344"/>
      <c r="G51" s="344"/>
      <c r="H51" s="344"/>
    </row>
    <row r="52" spans="1:8" x14ac:dyDescent="0.2">
      <c r="A52" s="15"/>
      <c r="B52" s="12"/>
      <c r="C52" s="116" t="s">
        <v>229</v>
      </c>
      <c r="D52" s="106" t="s">
        <v>457</v>
      </c>
      <c r="E52" s="344" t="s">
        <v>344</v>
      </c>
      <c r="F52" s="344" t="s">
        <v>464</v>
      </c>
      <c r="G52" s="344">
        <v>9</v>
      </c>
      <c r="H52" s="344" t="s">
        <v>351</v>
      </c>
    </row>
    <row r="53" spans="1:8" x14ac:dyDescent="0.2">
      <c r="A53" s="15"/>
      <c r="B53" s="12"/>
      <c r="C53" s="116"/>
      <c r="D53" s="106" t="s">
        <v>456</v>
      </c>
      <c r="E53" s="344"/>
      <c r="F53" s="344"/>
      <c r="G53" s="344"/>
      <c r="H53" s="344"/>
    </row>
    <row r="54" spans="1:8" x14ac:dyDescent="0.2">
      <c r="A54" s="15"/>
      <c r="B54" s="12"/>
      <c r="C54" s="116"/>
      <c r="D54" s="106" t="s">
        <v>463</v>
      </c>
      <c r="E54" s="344"/>
      <c r="F54" s="344"/>
      <c r="G54" s="344"/>
      <c r="H54" s="344"/>
    </row>
    <row r="55" spans="1:8" x14ac:dyDescent="0.2">
      <c r="A55" s="15"/>
      <c r="B55" s="12"/>
      <c r="C55" s="116"/>
      <c r="D55" s="106" t="s">
        <v>365</v>
      </c>
      <c r="E55" s="344"/>
      <c r="F55" s="344"/>
      <c r="G55" s="344"/>
      <c r="H55" s="344"/>
    </row>
    <row r="56" spans="1:8" x14ac:dyDescent="0.2">
      <c r="A56" s="15"/>
      <c r="B56" s="12"/>
      <c r="C56" s="116" t="s">
        <v>230</v>
      </c>
      <c r="D56" s="106" t="s">
        <v>453</v>
      </c>
      <c r="E56" s="344" t="s">
        <v>344</v>
      </c>
      <c r="F56" s="344" t="s">
        <v>465</v>
      </c>
      <c r="G56" s="344">
        <v>11</v>
      </c>
      <c r="H56" s="344" t="s">
        <v>352</v>
      </c>
    </row>
    <row r="57" spans="1:8" x14ac:dyDescent="0.2">
      <c r="A57" s="15"/>
      <c r="B57" s="12"/>
      <c r="C57" s="116"/>
      <c r="D57" s="106" t="s">
        <v>466</v>
      </c>
      <c r="E57" s="344"/>
      <c r="F57" s="344"/>
      <c r="G57" s="344"/>
      <c r="H57" s="344"/>
    </row>
    <row r="58" spans="1:8" x14ac:dyDescent="0.2">
      <c r="A58" s="15"/>
      <c r="B58" s="12"/>
      <c r="C58" s="116"/>
      <c r="D58" s="106" t="s">
        <v>456</v>
      </c>
      <c r="E58" s="344"/>
      <c r="F58" s="344"/>
      <c r="G58" s="344"/>
      <c r="H58" s="344"/>
    </row>
    <row r="59" spans="1:8" x14ac:dyDescent="0.2">
      <c r="A59" s="15"/>
      <c r="B59" s="12"/>
      <c r="C59" s="116"/>
      <c r="D59" s="106" t="s">
        <v>457</v>
      </c>
      <c r="E59" s="344"/>
      <c r="F59" s="344"/>
      <c r="G59" s="344"/>
      <c r="H59" s="344"/>
    </row>
    <row r="60" spans="1:8" x14ac:dyDescent="0.2">
      <c r="A60" s="15"/>
      <c r="B60" s="12"/>
      <c r="C60" s="116"/>
      <c r="D60" s="106" t="s">
        <v>365</v>
      </c>
      <c r="E60" s="344"/>
      <c r="F60" s="344"/>
      <c r="G60" s="344"/>
      <c r="H60" s="344"/>
    </row>
    <row r="61" spans="1:8" x14ac:dyDescent="0.2">
      <c r="A61" s="15"/>
      <c r="B61" s="12"/>
      <c r="C61" s="116" t="s">
        <v>231</v>
      </c>
      <c r="D61" s="106" t="s">
        <v>459</v>
      </c>
      <c r="E61" s="344" t="s">
        <v>344</v>
      </c>
      <c r="F61" s="344" t="s">
        <v>467</v>
      </c>
      <c r="G61" s="344">
        <v>7</v>
      </c>
      <c r="H61" s="344" t="s">
        <v>354</v>
      </c>
    </row>
    <row r="62" spans="1:8" x14ac:dyDescent="0.2">
      <c r="A62" s="15"/>
      <c r="B62" s="12"/>
      <c r="C62" s="116"/>
      <c r="D62" s="106" t="s">
        <v>457</v>
      </c>
      <c r="E62" s="344"/>
      <c r="F62" s="344"/>
      <c r="G62" s="344"/>
      <c r="H62" s="344"/>
    </row>
    <row r="63" spans="1:8" x14ac:dyDescent="0.2">
      <c r="A63" s="15"/>
      <c r="B63" s="12"/>
      <c r="C63" s="116"/>
      <c r="D63" s="106" t="s">
        <v>460</v>
      </c>
      <c r="E63" s="344"/>
      <c r="F63" s="344"/>
      <c r="G63" s="344"/>
      <c r="H63" s="344"/>
    </row>
    <row r="64" spans="1:8" x14ac:dyDescent="0.2">
      <c r="A64" s="15"/>
      <c r="B64" s="12"/>
      <c r="C64" s="116" t="s">
        <v>366</v>
      </c>
      <c r="D64" s="106" t="s">
        <v>466</v>
      </c>
      <c r="E64" s="344" t="s">
        <v>344</v>
      </c>
      <c r="F64" s="344" t="s">
        <v>468</v>
      </c>
      <c r="G64" s="344">
        <v>10.5</v>
      </c>
      <c r="H64" s="344" t="s">
        <v>368</v>
      </c>
    </row>
    <row r="65" spans="1:9" x14ac:dyDescent="0.2">
      <c r="A65" s="15"/>
      <c r="B65" s="12"/>
      <c r="C65" s="116"/>
      <c r="D65" s="106" t="s">
        <v>456</v>
      </c>
      <c r="E65" s="344"/>
      <c r="F65" s="344"/>
      <c r="G65" s="344"/>
      <c r="H65" s="344"/>
    </row>
    <row r="66" spans="1:9" x14ac:dyDescent="0.2">
      <c r="A66" s="15"/>
      <c r="B66" s="12"/>
      <c r="C66" s="116"/>
      <c r="D66" s="106" t="s">
        <v>453</v>
      </c>
      <c r="E66" s="344"/>
      <c r="F66" s="344"/>
      <c r="G66" s="344"/>
      <c r="H66" s="344"/>
    </row>
    <row r="67" spans="1:9" x14ac:dyDescent="0.2">
      <c r="A67" s="15"/>
      <c r="B67" s="18"/>
      <c r="C67" s="266"/>
      <c r="D67" s="267" t="s">
        <v>365</v>
      </c>
      <c r="E67" s="345"/>
      <c r="F67" s="345"/>
      <c r="G67" s="345"/>
      <c r="H67" s="345"/>
    </row>
    <row r="68" spans="1:9" x14ac:dyDescent="0.2">
      <c r="A68" s="15"/>
      <c r="B68" s="10"/>
      <c r="C68" s="268" t="s">
        <v>469</v>
      </c>
      <c r="D68" s="269" t="s">
        <v>471</v>
      </c>
      <c r="E68" s="348" t="s">
        <v>344</v>
      </c>
      <c r="F68" s="348" t="s">
        <v>470</v>
      </c>
      <c r="G68" s="348">
        <v>9</v>
      </c>
      <c r="H68" s="348" t="s">
        <v>369</v>
      </c>
    </row>
    <row r="69" spans="1:9" x14ac:dyDescent="0.2">
      <c r="A69" s="15"/>
      <c r="B69" s="12"/>
      <c r="C69" s="116"/>
      <c r="D69" s="106" t="s">
        <v>459</v>
      </c>
      <c r="E69" s="344"/>
      <c r="F69" s="344"/>
      <c r="G69" s="344"/>
      <c r="H69" s="344"/>
    </row>
    <row r="70" spans="1:9" x14ac:dyDescent="0.2">
      <c r="A70" s="15"/>
      <c r="B70" s="12"/>
      <c r="C70" s="116"/>
      <c r="D70" s="106" t="s">
        <v>472</v>
      </c>
      <c r="E70" s="344"/>
      <c r="F70" s="344"/>
      <c r="G70" s="344"/>
      <c r="H70" s="344"/>
    </row>
    <row r="71" spans="1:9" x14ac:dyDescent="0.2">
      <c r="A71" s="15"/>
      <c r="B71" s="12"/>
      <c r="C71" s="116"/>
      <c r="D71" s="106" t="s">
        <v>460</v>
      </c>
      <c r="E71" s="344"/>
      <c r="F71" s="344"/>
      <c r="G71" s="344"/>
      <c r="H71" s="344"/>
    </row>
    <row r="72" spans="1:9" x14ac:dyDescent="0.2">
      <c r="A72" s="15"/>
      <c r="B72" s="12"/>
      <c r="C72" s="116" t="s">
        <v>474</v>
      </c>
      <c r="D72" s="106" t="s">
        <v>475</v>
      </c>
      <c r="E72" s="344" t="s">
        <v>344</v>
      </c>
      <c r="F72" s="344" t="s">
        <v>473</v>
      </c>
      <c r="G72" s="344">
        <v>7</v>
      </c>
      <c r="H72" s="344" t="s">
        <v>370</v>
      </c>
    </row>
    <row r="73" spans="1:9" x14ac:dyDescent="0.2">
      <c r="A73" s="15"/>
      <c r="B73" s="12"/>
      <c r="C73" s="116"/>
      <c r="D73" s="106" t="s">
        <v>476</v>
      </c>
      <c r="E73" s="344"/>
      <c r="F73" s="344"/>
      <c r="G73" s="344"/>
      <c r="H73" s="344"/>
    </row>
    <row r="74" spans="1:9" x14ac:dyDescent="0.2">
      <c r="A74" s="15"/>
      <c r="B74" s="12"/>
      <c r="C74" s="116"/>
      <c r="D74" s="106" t="s">
        <v>477</v>
      </c>
      <c r="E74" s="344"/>
      <c r="F74" s="344"/>
      <c r="G74" s="344"/>
      <c r="H74" s="344"/>
      <c r="I74" s="6">
        <f>SUM(G29:G74)</f>
        <v>106.5</v>
      </c>
    </row>
    <row r="75" spans="1:9" x14ac:dyDescent="0.2">
      <c r="A75" s="15"/>
      <c r="B75" s="118" t="s">
        <v>236</v>
      </c>
      <c r="C75" s="208" t="s">
        <v>235</v>
      </c>
      <c r="D75" s="20"/>
      <c r="E75" s="112"/>
      <c r="F75" s="113"/>
      <c r="G75" s="112"/>
      <c r="H75" s="112"/>
    </row>
    <row r="76" spans="1:9" x14ac:dyDescent="0.2">
      <c r="A76" s="15"/>
      <c r="B76" s="12"/>
      <c r="C76" s="116">
        <v>1</v>
      </c>
      <c r="D76" s="20" t="s">
        <v>485</v>
      </c>
      <c r="E76" s="112" t="s">
        <v>344</v>
      </c>
      <c r="F76" s="113" t="s">
        <v>462</v>
      </c>
      <c r="G76" s="112">
        <v>4</v>
      </c>
      <c r="H76" s="112" t="s">
        <v>371</v>
      </c>
    </row>
    <row r="77" spans="1:9" x14ac:dyDescent="0.2">
      <c r="A77" s="15"/>
      <c r="B77" s="12"/>
      <c r="C77" s="116">
        <v>2</v>
      </c>
      <c r="D77" s="20" t="s">
        <v>485</v>
      </c>
      <c r="E77" s="112" t="s">
        <v>344</v>
      </c>
      <c r="F77" s="113" t="s">
        <v>465</v>
      </c>
      <c r="G77" s="112">
        <v>4</v>
      </c>
      <c r="H77" s="112" t="s">
        <v>372</v>
      </c>
    </row>
    <row r="78" spans="1:9" x14ac:dyDescent="0.2">
      <c r="A78" s="15"/>
      <c r="B78" s="12"/>
      <c r="C78" s="116">
        <v>3</v>
      </c>
      <c r="D78" s="20" t="s">
        <v>486</v>
      </c>
      <c r="E78" s="112" t="s">
        <v>344</v>
      </c>
      <c r="F78" s="113" t="s">
        <v>473</v>
      </c>
      <c r="G78" s="112">
        <v>7</v>
      </c>
      <c r="H78" s="112" t="s">
        <v>373</v>
      </c>
      <c r="I78" s="6">
        <f>SUM(G76:G78)</f>
        <v>15</v>
      </c>
    </row>
    <row r="79" spans="1:9" x14ac:dyDescent="0.2">
      <c r="A79" s="15"/>
      <c r="B79" s="118" t="s">
        <v>245</v>
      </c>
      <c r="C79" s="114" t="s">
        <v>237</v>
      </c>
      <c r="D79" s="19"/>
      <c r="E79" s="112"/>
      <c r="F79" s="113"/>
      <c r="G79" s="112"/>
      <c r="H79" s="112"/>
    </row>
    <row r="80" spans="1:9" x14ac:dyDescent="0.2">
      <c r="A80" s="15"/>
      <c r="B80" s="12"/>
      <c r="C80" s="114" t="s">
        <v>238</v>
      </c>
      <c r="D80" s="19"/>
      <c r="E80" s="112"/>
      <c r="F80" s="113"/>
      <c r="G80" s="112"/>
      <c r="H80" s="112"/>
    </row>
    <row r="81" spans="1:9" x14ac:dyDescent="0.2">
      <c r="A81" s="15"/>
      <c r="B81" s="12"/>
      <c r="C81" s="105">
        <v>1</v>
      </c>
      <c r="D81" s="19" t="s">
        <v>478</v>
      </c>
      <c r="E81" s="112" t="s">
        <v>344</v>
      </c>
      <c r="F81" s="115" t="s">
        <v>479</v>
      </c>
      <c r="G81" s="112">
        <v>40</v>
      </c>
      <c r="H81" s="112" t="s">
        <v>374</v>
      </c>
    </row>
    <row r="82" spans="1:9" x14ac:dyDescent="0.2">
      <c r="A82" s="15"/>
      <c r="B82" s="12"/>
      <c r="C82" s="105">
        <v>2</v>
      </c>
      <c r="D82" s="19" t="s">
        <v>480</v>
      </c>
      <c r="E82" s="112" t="s">
        <v>388</v>
      </c>
      <c r="F82" s="251" t="s">
        <v>481</v>
      </c>
      <c r="G82" s="112">
        <v>6</v>
      </c>
      <c r="H82" s="112" t="s">
        <v>375</v>
      </c>
    </row>
    <row r="83" spans="1:9" x14ac:dyDescent="0.2">
      <c r="A83" s="15"/>
      <c r="B83" s="12"/>
      <c r="C83" s="105">
        <v>3</v>
      </c>
      <c r="D83" s="19" t="s">
        <v>480</v>
      </c>
      <c r="E83" s="112" t="s">
        <v>388</v>
      </c>
      <c r="F83" s="251" t="s">
        <v>482</v>
      </c>
      <c r="G83" s="112">
        <v>6</v>
      </c>
      <c r="H83" s="112" t="s">
        <v>376</v>
      </c>
    </row>
    <row r="84" spans="1:9" x14ac:dyDescent="0.2">
      <c r="A84" s="15"/>
      <c r="B84" s="12"/>
      <c r="C84" s="105">
        <v>4</v>
      </c>
      <c r="D84" s="19" t="s">
        <v>480</v>
      </c>
      <c r="E84" s="112" t="s">
        <v>388</v>
      </c>
      <c r="F84" s="251" t="s">
        <v>483</v>
      </c>
      <c r="G84" s="112">
        <v>6</v>
      </c>
      <c r="H84" s="112" t="s">
        <v>377</v>
      </c>
      <c r="I84" s="6">
        <f>SUM(G81:G84)</f>
        <v>58</v>
      </c>
    </row>
    <row r="85" spans="1:9" x14ac:dyDescent="0.2">
      <c r="A85" s="15"/>
      <c r="B85" s="12"/>
      <c r="C85" s="105"/>
      <c r="D85" s="19"/>
      <c r="E85" s="112"/>
      <c r="F85" s="115"/>
      <c r="G85" s="112"/>
      <c r="H85" s="112"/>
    </row>
    <row r="86" spans="1:9" x14ac:dyDescent="0.2">
      <c r="A86" s="9"/>
      <c r="B86" s="18"/>
      <c r="C86" s="131"/>
      <c r="D86" s="132" t="s">
        <v>5</v>
      </c>
      <c r="E86" s="242"/>
      <c r="F86" s="133"/>
      <c r="G86" s="264">
        <f>SUM(G28:G84)</f>
        <v>179.5</v>
      </c>
      <c r="H86" s="242"/>
      <c r="I86" s="6">
        <f>SUM(I46:I84)</f>
        <v>179.5</v>
      </c>
    </row>
    <row r="88" spans="1:9" ht="15.75" x14ac:dyDescent="0.25">
      <c r="B88" s="8" t="s">
        <v>19</v>
      </c>
      <c r="C88" s="8"/>
      <c r="D88" s="8"/>
      <c r="E88" s="238"/>
      <c r="F88" s="8"/>
      <c r="G88" s="238"/>
      <c r="H88" s="249"/>
    </row>
    <row r="89" spans="1:9" ht="15.75" x14ac:dyDescent="0.25">
      <c r="B89" s="8"/>
      <c r="C89" s="8"/>
      <c r="D89" s="8"/>
      <c r="E89" s="238"/>
      <c r="F89" s="8"/>
      <c r="G89" s="238"/>
      <c r="H89" s="249"/>
    </row>
    <row r="90" spans="1:9" ht="15.75" x14ac:dyDescent="0.25">
      <c r="B90" s="8"/>
      <c r="C90" s="8"/>
      <c r="D90" s="8"/>
      <c r="E90" s="238"/>
      <c r="F90" s="342" t="s">
        <v>358</v>
      </c>
      <c r="G90" s="342"/>
      <c r="H90" s="342"/>
    </row>
    <row r="91" spans="1:9" ht="15.75" x14ac:dyDescent="0.25">
      <c r="B91" s="8"/>
      <c r="C91" s="8"/>
      <c r="D91" s="8"/>
      <c r="E91" s="238"/>
      <c r="F91" s="342" t="s">
        <v>43</v>
      </c>
      <c r="G91" s="342"/>
      <c r="H91" s="342"/>
    </row>
    <row r="92" spans="1:9" ht="15.75" x14ac:dyDescent="0.25">
      <c r="B92" s="8"/>
      <c r="C92" s="8"/>
      <c r="D92" s="8"/>
      <c r="E92" s="238"/>
      <c r="F92" s="342" t="s">
        <v>364</v>
      </c>
      <c r="G92" s="342"/>
      <c r="H92" s="342"/>
    </row>
    <row r="93" spans="1:9" ht="15.75" x14ac:dyDescent="0.25">
      <c r="B93" s="8"/>
      <c r="C93" s="8"/>
      <c r="D93" s="8"/>
      <c r="E93" s="238"/>
      <c r="F93" s="8"/>
      <c r="G93" s="238"/>
      <c r="H93" s="249"/>
    </row>
    <row r="94" spans="1:9" ht="15.75" x14ac:dyDescent="0.25">
      <c r="B94" s="8"/>
      <c r="C94" s="8"/>
      <c r="D94" s="8"/>
      <c r="E94" s="238"/>
      <c r="F94" s="8"/>
      <c r="G94" s="238"/>
      <c r="H94" s="249"/>
    </row>
    <row r="95" spans="1:9" ht="15.75" x14ac:dyDescent="0.25">
      <c r="B95" s="8"/>
      <c r="C95" s="8"/>
      <c r="D95" s="8"/>
      <c r="E95" s="238"/>
      <c r="F95" s="8"/>
      <c r="G95" s="238"/>
      <c r="H95" s="249"/>
    </row>
    <row r="96" spans="1:9" ht="15.75" x14ac:dyDescent="0.25">
      <c r="B96" s="8"/>
      <c r="C96" s="8"/>
      <c r="D96" s="8"/>
      <c r="E96" s="238"/>
      <c r="F96" s="343" t="s">
        <v>484</v>
      </c>
      <c r="G96" s="343"/>
      <c r="H96" s="343"/>
    </row>
    <row r="99" spans="2:8" x14ac:dyDescent="0.2">
      <c r="B99" s="19"/>
      <c r="C99" s="19"/>
      <c r="D99" s="19"/>
      <c r="E99" s="113"/>
      <c r="F99" s="19"/>
      <c r="G99" s="113"/>
      <c r="H99" s="113"/>
    </row>
    <row r="100" spans="2:8" x14ac:dyDescent="0.2">
      <c r="B100" s="19"/>
      <c r="C100" s="19"/>
      <c r="D100" s="19"/>
      <c r="E100" s="113"/>
      <c r="F100" s="19"/>
      <c r="G100" s="113"/>
      <c r="H100" s="113"/>
    </row>
    <row r="101" spans="2:8" x14ac:dyDescent="0.2">
      <c r="B101" s="19"/>
      <c r="C101" s="19"/>
      <c r="D101" s="19"/>
      <c r="E101" s="113"/>
      <c r="F101" s="19"/>
      <c r="G101" s="113"/>
      <c r="H101" s="113"/>
    </row>
    <row r="102" spans="2:8" x14ac:dyDescent="0.2">
      <c r="B102" s="19"/>
      <c r="C102" s="19"/>
      <c r="D102" s="19"/>
      <c r="E102" s="113"/>
      <c r="F102" s="19"/>
      <c r="G102" s="113"/>
      <c r="H102" s="113"/>
    </row>
    <row r="103" spans="2:8" x14ac:dyDescent="0.2">
      <c r="B103" s="19"/>
      <c r="C103" s="19"/>
      <c r="D103" s="19"/>
      <c r="E103" s="113"/>
      <c r="F103" s="19"/>
      <c r="G103" s="113"/>
      <c r="H103" s="113"/>
    </row>
    <row r="104" spans="2:8" x14ac:dyDescent="0.2">
      <c r="B104" s="19"/>
      <c r="C104" s="19"/>
      <c r="D104" s="19"/>
      <c r="E104" s="113"/>
      <c r="F104" s="19"/>
      <c r="G104" s="113"/>
      <c r="H104" s="113"/>
    </row>
    <row r="105" spans="2:8" x14ac:dyDescent="0.2">
      <c r="B105" s="19"/>
      <c r="C105" s="19"/>
      <c r="D105" s="19"/>
      <c r="E105" s="113"/>
      <c r="F105" s="19"/>
      <c r="G105" s="113"/>
      <c r="H105" s="113"/>
    </row>
    <row r="106" spans="2:8" x14ac:dyDescent="0.2">
      <c r="B106" s="19"/>
      <c r="C106" s="19"/>
      <c r="D106" s="19"/>
      <c r="E106" s="113"/>
      <c r="F106" s="19"/>
      <c r="G106" s="113"/>
      <c r="H106" s="113"/>
    </row>
    <row r="107" spans="2:8" x14ac:dyDescent="0.2">
      <c r="B107" s="19"/>
      <c r="C107" s="19"/>
      <c r="D107" s="19"/>
      <c r="E107" s="113"/>
      <c r="F107" s="19"/>
      <c r="G107" s="113"/>
      <c r="H107" s="113"/>
    </row>
    <row r="108" spans="2:8" x14ac:dyDescent="0.2">
      <c r="B108" s="19"/>
      <c r="C108" s="19"/>
      <c r="D108" s="19"/>
      <c r="E108" s="113"/>
      <c r="F108" s="19"/>
      <c r="G108" s="113"/>
      <c r="H108" s="113"/>
    </row>
    <row r="109" spans="2:8" x14ac:dyDescent="0.2">
      <c r="B109" s="19"/>
      <c r="C109" s="19"/>
      <c r="D109" s="19"/>
      <c r="E109" s="113"/>
      <c r="F109" s="19"/>
      <c r="G109" s="113"/>
      <c r="H109" s="113"/>
    </row>
    <row r="110" spans="2:8" x14ac:dyDescent="0.2">
      <c r="B110" s="19"/>
      <c r="C110" s="19"/>
      <c r="D110" s="19"/>
      <c r="E110" s="113"/>
      <c r="F110" s="19"/>
      <c r="G110" s="113"/>
      <c r="H110" s="113"/>
    </row>
    <row r="111" spans="2:8" x14ac:dyDescent="0.2">
      <c r="B111" s="19"/>
      <c r="C111" s="19"/>
      <c r="D111" s="19"/>
      <c r="E111" s="113"/>
      <c r="F111" s="19"/>
      <c r="G111" s="113"/>
      <c r="H111" s="113"/>
    </row>
    <row r="112" spans="2:8" x14ac:dyDescent="0.2">
      <c r="B112" s="19"/>
      <c r="C112" s="19"/>
      <c r="D112" s="19"/>
      <c r="E112" s="113"/>
      <c r="F112" s="19"/>
      <c r="G112" s="113"/>
      <c r="H112" s="113"/>
    </row>
    <row r="113" spans="2:10" x14ac:dyDescent="0.2">
      <c r="B113" s="19"/>
      <c r="C113" s="19"/>
      <c r="D113" s="19"/>
      <c r="E113" s="113"/>
      <c r="F113" s="19"/>
      <c r="G113" s="113"/>
      <c r="H113" s="113"/>
    </row>
    <row r="114" spans="2:10" x14ac:dyDescent="0.2">
      <c r="B114" s="19"/>
      <c r="C114" s="19"/>
      <c r="D114" s="19"/>
      <c r="E114" s="113"/>
      <c r="F114" s="19"/>
      <c r="G114" s="113"/>
      <c r="H114" s="113"/>
    </row>
    <row r="115" spans="2:10" x14ac:dyDescent="0.2">
      <c r="B115" s="19"/>
      <c r="C115" s="19"/>
      <c r="D115" s="19"/>
      <c r="E115" s="113"/>
      <c r="F115" s="19"/>
      <c r="G115" s="113"/>
      <c r="H115" s="113"/>
    </row>
    <row r="116" spans="2:10" x14ac:dyDescent="0.2">
      <c r="B116" s="19"/>
      <c r="C116" s="19"/>
      <c r="D116" s="19"/>
      <c r="E116" s="113"/>
      <c r="F116" s="19"/>
      <c r="G116" s="113"/>
      <c r="H116" s="113"/>
    </row>
    <row r="117" spans="2:10" x14ac:dyDescent="0.2">
      <c r="B117" s="19"/>
      <c r="C117" s="19"/>
      <c r="D117" s="19"/>
      <c r="E117" s="113"/>
      <c r="F117" s="19"/>
      <c r="G117" s="113"/>
      <c r="H117" s="113"/>
    </row>
    <row r="118" spans="2:10" x14ac:dyDescent="0.2">
      <c r="B118" s="19"/>
      <c r="C118" s="19"/>
      <c r="D118" s="19"/>
      <c r="E118" s="113"/>
      <c r="F118" s="19"/>
      <c r="G118" s="113"/>
      <c r="H118" s="113"/>
    </row>
    <row r="119" spans="2:10" x14ac:dyDescent="0.2">
      <c r="B119" s="19"/>
      <c r="C119" s="19"/>
      <c r="D119" s="19"/>
      <c r="E119" s="113"/>
      <c r="F119" s="19"/>
      <c r="G119" s="113"/>
      <c r="H119" s="113"/>
    </row>
    <row r="120" spans="2:10" x14ac:dyDescent="0.2">
      <c r="B120" s="19"/>
      <c r="C120" s="19"/>
      <c r="D120" s="19"/>
      <c r="E120" s="113"/>
      <c r="F120" s="19"/>
      <c r="G120" s="113"/>
      <c r="H120" s="113"/>
    </row>
    <row r="121" spans="2:10" x14ac:dyDescent="0.2">
      <c r="B121" s="19"/>
      <c r="C121" s="19"/>
      <c r="D121" s="19"/>
      <c r="E121" s="113"/>
      <c r="F121" s="19"/>
      <c r="G121" s="113"/>
      <c r="H121" s="113"/>
    </row>
    <row r="122" spans="2:10" x14ac:dyDescent="0.2">
      <c r="B122" s="19"/>
      <c r="C122" s="19"/>
      <c r="D122" s="19"/>
      <c r="E122" s="113"/>
      <c r="F122" s="19"/>
      <c r="G122" s="113"/>
      <c r="H122" s="113"/>
    </row>
    <row r="123" spans="2:10" x14ac:dyDescent="0.2">
      <c r="B123" s="19"/>
      <c r="C123" s="19"/>
      <c r="D123" s="19"/>
      <c r="E123" s="113"/>
      <c r="F123" s="19"/>
      <c r="G123" s="113"/>
      <c r="H123" s="113"/>
    </row>
    <row r="124" spans="2:10" x14ac:dyDescent="0.2">
      <c r="B124" s="19"/>
      <c r="C124" s="19"/>
      <c r="D124" s="19"/>
      <c r="E124" s="113"/>
      <c r="F124" s="19"/>
      <c r="G124" s="113"/>
      <c r="H124" s="113"/>
    </row>
    <row r="125" spans="2:10" x14ac:dyDescent="0.2">
      <c r="B125" s="19"/>
      <c r="C125" s="19"/>
      <c r="D125" s="19"/>
      <c r="E125" s="113"/>
      <c r="F125" s="19"/>
      <c r="G125" s="113"/>
      <c r="H125" s="113"/>
    </row>
    <row r="126" spans="2:10" x14ac:dyDescent="0.2">
      <c r="B126" s="19"/>
      <c r="C126" s="19"/>
      <c r="D126" s="19"/>
      <c r="E126" s="113"/>
      <c r="F126" s="19"/>
      <c r="G126" s="113"/>
      <c r="H126" s="113"/>
    </row>
    <row r="127" spans="2:10" x14ac:dyDescent="0.2">
      <c r="B127" s="19"/>
      <c r="C127" s="19"/>
      <c r="D127" s="19"/>
      <c r="E127" s="113"/>
      <c r="F127" s="19"/>
      <c r="G127" s="113"/>
      <c r="H127" s="113"/>
      <c r="J127" s="6">
        <f>SUM(G99:G127)</f>
        <v>0</v>
      </c>
    </row>
    <row r="128" spans="2:10" x14ac:dyDescent="0.2">
      <c r="B128" s="19"/>
      <c r="C128" s="19"/>
      <c r="D128" s="19"/>
      <c r="E128" s="113"/>
      <c r="F128" s="19"/>
      <c r="G128" s="113"/>
      <c r="H128" s="250"/>
    </row>
    <row r="129" spans="2:10" x14ac:dyDescent="0.2">
      <c r="B129" s="17"/>
      <c r="C129" s="19"/>
      <c r="D129" s="19"/>
      <c r="E129" s="113"/>
      <c r="F129" s="19"/>
      <c r="G129" s="113"/>
      <c r="H129" s="250"/>
    </row>
    <row r="130" spans="2:10" x14ac:dyDescent="0.2">
      <c r="B130" s="19"/>
      <c r="C130" s="19"/>
      <c r="D130" s="19"/>
      <c r="E130" s="113"/>
      <c r="F130" s="19"/>
      <c r="G130" s="113"/>
      <c r="H130" s="113"/>
    </row>
    <row r="131" spans="2:10" x14ac:dyDescent="0.2">
      <c r="B131" s="19"/>
      <c r="C131" s="19"/>
      <c r="D131" s="19"/>
      <c r="E131" s="113"/>
      <c r="F131" s="19"/>
      <c r="G131" s="113"/>
      <c r="H131" s="113"/>
    </row>
    <row r="132" spans="2:10" x14ac:dyDescent="0.2">
      <c r="B132" s="19"/>
      <c r="C132" s="19"/>
      <c r="D132" s="19"/>
      <c r="E132" s="113"/>
      <c r="F132" s="19"/>
      <c r="G132" s="113"/>
      <c r="H132" s="113"/>
    </row>
    <row r="133" spans="2:10" x14ac:dyDescent="0.2">
      <c r="B133" s="19"/>
      <c r="C133" s="19"/>
      <c r="D133" s="19"/>
      <c r="E133" s="113"/>
      <c r="F133" s="19"/>
      <c r="G133" s="113"/>
      <c r="H133" s="113"/>
    </row>
    <row r="134" spans="2:10" x14ac:dyDescent="0.2">
      <c r="B134" s="19"/>
      <c r="C134" s="19"/>
      <c r="D134" s="19"/>
      <c r="E134" s="113"/>
      <c r="F134" s="19"/>
      <c r="G134" s="113"/>
      <c r="H134" s="113"/>
    </row>
    <row r="135" spans="2:10" x14ac:dyDescent="0.2">
      <c r="B135" s="19"/>
      <c r="C135" s="19"/>
      <c r="D135" s="19"/>
      <c r="E135" s="113"/>
      <c r="F135" s="19"/>
      <c r="G135" s="113"/>
      <c r="H135" s="113"/>
    </row>
    <row r="136" spans="2:10" x14ac:dyDescent="0.2">
      <c r="B136" s="19"/>
      <c r="C136" s="19"/>
      <c r="D136" s="19"/>
      <c r="E136" s="113"/>
      <c r="F136" s="19"/>
      <c r="G136" s="113"/>
      <c r="H136" s="113"/>
    </row>
    <row r="137" spans="2:10" x14ac:dyDescent="0.2">
      <c r="B137" s="19"/>
      <c r="C137" s="19"/>
      <c r="D137" s="19"/>
      <c r="E137" s="113"/>
      <c r="F137" s="19"/>
      <c r="G137" s="113"/>
      <c r="H137" s="113"/>
      <c r="J137" s="6">
        <v>16</v>
      </c>
    </row>
    <row r="138" spans="2:10" x14ac:dyDescent="0.2">
      <c r="B138" s="19"/>
      <c r="C138" s="19"/>
      <c r="D138" s="19"/>
      <c r="E138" s="113"/>
      <c r="F138" s="19"/>
      <c r="G138" s="113"/>
      <c r="H138" s="113"/>
    </row>
    <row r="139" spans="2:10" x14ac:dyDescent="0.2">
      <c r="B139" s="17"/>
      <c r="C139" s="19"/>
      <c r="D139" s="19"/>
      <c r="E139" s="113"/>
      <c r="F139" s="19"/>
      <c r="G139" s="113"/>
      <c r="H139" s="113"/>
    </row>
    <row r="140" spans="2:10" x14ac:dyDescent="0.2">
      <c r="B140" s="19"/>
      <c r="C140" s="19"/>
      <c r="D140" s="19"/>
      <c r="E140" s="113"/>
      <c r="F140" s="19"/>
      <c r="G140" s="113"/>
      <c r="H140" s="250"/>
    </row>
    <row r="141" spans="2:10" x14ac:dyDescent="0.2">
      <c r="B141" s="19"/>
      <c r="C141" s="19"/>
      <c r="D141" s="19"/>
      <c r="E141" s="113"/>
      <c r="F141" s="17"/>
      <c r="G141" s="113"/>
      <c r="H141" s="113"/>
    </row>
    <row r="142" spans="2:10" x14ac:dyDescent="0.2">
      <c r="B142" s="19"/>
      <c r="C142" s="19"/>
      <c r="D142" s="19"/>
      <c r="E142" s="113"/>
      <c r="F142" s="17"/>
      <c r="G142" s="113"/>
      <c r="H142" s="250"/>
    </row>
    <row r="143" spans="2:10" x14ac:dyDescent="0.2">
      <c r="B143" s="17"/>
      <c r="C143" s="19"/>
      <c r="D143" s="19"/>
      <c r="E143" s="113"/>
      <c r="F143" s="17"/>
      <c r="G143" s="113"/>
      <c r="H143" s="250"/>
    </row>
    <row r="144" spans="2:10" x14ac:dyDescent="0.2">
      <c r="B144" s="19"/>
      <c r="C144" s="19"/>
      <c r="D144" s="19"/>
      <c r="E144" s="113"/>
      <c r="F144" s="17"/>
      <c r="G144" s="113"/>
      <c r="H144" s="113"/>
    </row>
    <row r="145" spans="2:8" x14ac:dyDescent="0.2">
      <c r="B145" s="19"/>
      <c r="C145" s="19"/>
      <c r="D145" s="19"/>
      <c r="E145" s="113"/>
      <c r="F145" s="17"/>
      <c r="G145" s="113"/>
      <c r="H145" s="250"/>
    </row>
    <row r="146" spans="2:8" x14ac:dyDescent="0.2">
      <c r="B146" s="19"/>
      <c r="C146" s="19"/>
      <c r="D146" s="19"/>
      <c r="E146" s="113"/>
      <c r="F146" s="17"/>
      <c r="G146" s="113"/>
      <c r="H146" s="250"/>
    </row>
    <row r="147" spans="2:8" x14ac:dyDescent="0.2">
      <c r="B147" s="17"/>
      <c r="C147" s="19"/>
      <c r="D147" s="19"/>
      <c r="E147" s="113"/>
      <c r="F147" s="17"/>
      <c r="G147" s="113"/>
      <c r="H147" s="250"/>
    </row>
    <row r="148" spans="2:8" x14ac:dyDescent="0.2">
      <c r="B148" s="19"/>
      <c r="C148" s="19"/>
      <c r="D148" s="19"/>
      <c r="E148" s="113"/>
      <c r="F148" s="17"/>
      <c r="G148" s="113"/>
      <c r="H148" s="113"/>
    </row>
    <row r="149" spans="2:8" x14ac:dyDescent="0.2">
      <c r="B149" s="19"/>
      <c r="C149" s="19"/>
      <c r="D149" s="19"/>
      <c r="E149" s="113"/>
      <c r="F149" s="17"/>
      <c r="G149" s="113"/>
      <c r="H149" s="113"/>
    </row>
    <row r="150" spans="2:8" x14ac:dyDescent="0.2">
      <c r="B150" s="19"/>
      <c r="C150" s="19"/>
      <c r="D150" s="19"/>
      <c r="E150" s="113"/>
      <c r="F150" s="17"/>
      <c r="G150" s="113"/>
      <c r="H150" s="113"/>
    </row>
    <row r="151" spans="2:8" x14ac:dyDescent="0.2">
      <c r="B151" s="19"/>
      <c r="C151" s="19"/>
      <c r="D151" s="19"/>
      <c r="E151" s="113"/>
      <c r="F151" s="17"/>
      <c r="G151" s="113"/>
      <c r="H151" s="113"/>
    </row>
  </sheetData>
  <mergeCells count="56">
    <mergeCell ref="E52:E55"/>
    <mergeCell ref="F52:F55"/>
    <mergeCell ref="G52:G55"/>
    <mergeCell ref="H52:H55"/>
    <mergeCell ref="E68:E71"/>
    <mergeCell ref="F68:F71"/>
    <mergeCell ref="G68:G71"/>
    <mergeCell ref="H68:H71"/>
    <mergeCell ref="E56:E60"/>
    <mergeCell ref="F56:F60"/>
    <mergeCell ref="G56:G60"/>
    <mergeCell ref="E61:E63"/>
    <mergeCell ref="F61:F63"/>
    <mergeCell ref="G61:G63"/>
    <mergeCell ref="E40:E43"/>
    <mergeCell ref="G40:G43"/>
    <mergeCell ref="E44:E46"/>
    <mergeCell ref="G44:G46"/>
    <mergeCell ref="E47:E51"/>
    <mergeCell ref="F47:F51"/>
    <mergeCell ref="G47:G51"/>
    <mergeCell ref="B6:H6"/>
    <mergeCell ref="B7:H7"/>
    <mergeCell ref="C25:D25"/>
    <mergeCell ref="C26:D26"/>
    <mergeCell ref="F36:F39"/>
    <mergeCell ref="H36:H39"/>
    <mergeCell ref="E29:E32"/>
    <mergeCell ref="F29:F32"/>
    <mergeCell ref="G29:G32"/>
    <mergeCell ref="H29:H32"/>
    <mergeCell ref="G33:G35"/>
    <mergeCell ref="F33:F35"/>
    <mergeCell ref="H33:H35"/>
    <mergeCell ref="E33:E35"/>
    <mergeCell ref="G36:G39"/>
    <mergeCell ref="E36:E39"/>
    <mergeCell ref="H40:H43"/>
    <mergeCell ref="H56:H60"/>
    <mergeCell ref="H61:H63"/>
    <mergeCell ref="F64:F67"/>
    <mergeCell ref="G64:G67"/>
    <mergeCell ref="H64:H67"/>
    <mergeCell ref="H44:H46"/>
    <mergeCell ref="F44:F46"/>
    <mergeCell ref="F40:F43"/>
    <mergeCell ref="H47:H51"/>
    <mergeCell ref="F92:H92"/>
    <mergeCell ref="F96:H96"/>
    <mergeCell ref="F91:H91"/>
    <mergeCell ref="F90:H90"/>
    <mergeCell ref="E64:E67"/>
    <mergeCell ref="E72:E74"/>
    <mergeCell ref="F72:F74"/>
    <mergeCell ref="G72:G74"/>
    <mergeCell ref="H72:H74"/>
  </mergeCells>
  <phoneticPr fontId="0" type="noConversion"/>
  <pageMargins left="0.45" right="0.2" top="0.98" bottom="1.24" header="0.511811023622047" footer="0.36"/>
  <pageSetup paperSize="5" scale="95" orientation="portrait" horizontalDpi="4294967292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122"/>
  <sheetViews>
    <sheetView topLeftCell="A82" zoomScale="80" zoomScaleNormal="80" workbookViewId="0">
      <selection activeCell="N94" sqref="N94"/>
    </sheetView>
  </sheetViews>
  <sheetFormatPr defaultRowHeight="12.75" x14ac:dyDescent="0.2"/>
  <cols>
    <col min="1" max="1" width="9.140625" style="142"/>
    <col min="2" max="2" width="3.5703125" style="187" customWidth="1"/>
    <col min="3" max="3" width="41.7109375" style="142" customWidth="1"/>
    <col min="4" max="4" width="23.85546875" style="142" customWidth="1"/>
    <col min="5" max="5" width="11.42578125" style="142" customWidth="1"/>
    <col min="6" max="6" width="17.140625" style="142" customWidth="1"/>
    <col min="7" max="7" width="18.42578125" style="142" customWidth="1"/>
    <col min="8" max="8" width="17.85546875" style="187" customWidth="1"/>
    <col min="9" max="16384" width="9.140625" style="142"/>
  </cols>
  <sheetData>
    <row r="1" spans="2:9" x14ac:dyDescent="0.2">
      <c r="B1" s="141" t="s">
        <v>36</v>
      </c>
      <c r="C1" s="141"/>
      <c r="D1" s="290" t="s">
        <v>378</v>
      </c>
      <c r="E1" s="291" t="s">
        <v>379</v>
      </c>
      <c r="F1" s="143"/>
      <c r="G1" s="144"/>
      <c r="H1" s="236"/>
      <c r="I1" s="144"/>
    </row>
    <row r="2" spans="2:9" x14ac:dyDescent="0.2">
      <c r="B2" s="141" t="s">
        <v>37</v>
      </c>
      <c r="C2" s="141"/>
      <c r="E2" s="219" t="s">
        <v>380</v>
      </c>
      <c r="F2" s="144"/>
      <c r="G2" s="144"/>
      <c r="H2" s="236"/>
      <c r="I2" s="144"/>
    </row>
    <row r="3" spans="2:9" x14ac:dyDescent="0.2">
      <c r="E3" s="219" t="s">
        <v>381</v>
      </c>
      <c r="F3" s="144"/>
      <c r="G3" s="144"/>
      <c r="H3" s="236"/>
      <c r="I3" s="144"/>
    </row>
    <row r="4" spans="2:9" x14ac:dyDescent="0.2">
      <c r="E4" s="219" t="s">
        <v>382</v>
      </c>
      <c r="F4" s="144"/>
      <c r="G4" s="144"/>
      <c r="H4" s="236"/>
      <c r="I4" s="144"/>
    </row>
    <row r="5" spans="2:9" x14ac:dyDescent="0.2">
      <c r="E5" s="219"/>
      <c r="F5" s="144"/>
      <c r="G5" s="144"/>
      <c r="H5" s="236"/>
      <c r="I5" s="144"/>
    </row>
    <row r="6" spans="2:9" x14ac:dyDescent="0.2">
      <c r="F6" s="144"/>
      <c r="G6" s="144"/>
      <c r="H6" s="236"/>
      <c r="I6" s="144"/>
    </row>
    <row r="7" spans="2:9" ht="6.75" customHeight="1" x14ac:dyDescent="0.2"/>
    <row r="8" spans="2:9" ht="15.75" x14ac:dyDescent="0.25">
      <c r="B8" s="357" t="s">
        <v>38</v>
      </c>
      <c r="C8" s="357"/>
      <c r="D8" s="357"/>
      <c r="E8" s="357"/>
      <c r="F8" s="357"/>
      <c r="G8" s="357"/>
      <c r="H8" s="357"/>
    </row>
    <row r="9" spans="2:9" x14ac:dyDescent="0.2">
      <c r="C9" s="142" t="s">
        <v>39</v>
      </c>
    </row>
    <row r="10" spans="2:9" ht="6.75" customHeight="1" x14ac:dyDescent="0.2"/>
    <row r="11" spans="2:9" x14ac:dyDescent="0.2">
      <c r="C11" s="142" t="s">
        <v>40</v>
      </c>
      <c r="D11" s="142" t="s">
        <v>444</v>
      </c>
    </row>
    <row r="12" spans="2:9" ht="15" x14ac:dyDescent="0.2">
      <c r="C12" s="142" t="s">
        <v>214</v>
      </c>
      <c r="D12" s="145" t="s">
        <v>390</v>
      </c>
      <c r="E12" s="146"/>
      <c r="F12" s="146"/>
      <c r="G12" s="146"/>
      <c r="H12" s="252"/>
    </row>
    <row r="13" spans="2:9" x14ac:dyDescent="0.2">
      <c r="C13" s="142" t="s">
        <v>41</v>
      </c>
      <c r="D13" s="142" t="s">
        <v>341</v>
      </c>
    </row>
    <row r="14" spans="2:9" x14ac:dyDescent="0.2">
      <c r="C14" s="142" t="s">
        <v>42</v>
      </c>
      <c r="D14" s="142" t="s">
        <v>342</v>
      </c>
    </row>
    <row r="15" spans="2:9" ht="9" customHeight="1" x14ac:dyDescent="0.2"/>
    <row r="16" spans="2:9" x14ac:dyDescent="0.2">
      <c r="B16" s="147"/>
      <c r="C16" s="148"/>
      <c r="D16" s="148"/>
      <c r="E16" s="149" t="s">
        <v>22</v>
      </c>
      <c r="F16" s="358" t="s">
        <v>25</v>
      </c>
      <c r="G16" s="358"/>
      <c r="H16" s="147"/>
    </row>
    <row r="17" spans="2:8" x14ac:dyDescent="0.2">
      <c r="B17" s="150"/>
      <c r="C17" s="151"/>
      <c r="D17" s="151"/>
      <c r="E17" s="150" t="s">
        <v>23</v>
      </c>
      <c r="F17" s="147" t="s">
        <v>26</v>
      </c>
      <c r="G17" s="152" t="s">
        <v>30</v>
      </c>
      <c r="H17" s="150" t="s">
        <v>8</v>
      </c>
    </row>
    <row r="18" spans="2:8" x14ac:dyDescent="0.2">
      <c r="B18" s="150" t="s">
        <v>0</v>
      </c>
      <c r="C18" s="364" t="s">
        <v>34</v>
      </c>
      <c r="D18" s="365"/>
      <c r="E18" s="150" t="s">
        <v>24</v>
      </c>
      <c r="F18" s="150" t="s">
        <v>27</v>
      </c>
      <c r="G18" s="152" t="s">
        <v>31</v>
      </c>
      <c r="H18" s="150" t="s">
        <v>33</v>
      </c>
    </row>
    <row r="19" spans="2:8" x14ac:dyDescent="0.2">
      <c r="B19" s="150"/>
      <c r="C19" s="151"/>
      <c r="D19" s="151"/>
      <c r="E19" s="153"/>
      <c r="F19" s="150" t="s">
        <v>28</v>
      </c>
      <c r="G19" s="152" t="s">
        <v>32</v>
      </c>
      <c r="H19" s="150"/>
    </row>
    <row r="20" spans="2:8" ht="13.5" thickBot="1" x14ac:dyDescent="0.25">
      <c r="B20" s="154"/>
      <c r="C20" s="155"/>
      <c r="D20" s="155"/>
      <c r="E20" s="156"/>
      <c r="F20" s="154" t="s">
        <v>29</v>
      </c>
      <c r="G20" s="157"/>
      <c r="H20" s="154"/>
    </row>
    <row r="21" spans="2:8" ht="5.25" customHeight="1" thickTop="1" x14ac:dyDescent="0.2">
      <c r="B21" s="150"/>
      <c r="C21" s="151"/>
      <c r="D21" s="151"/>
      <c r="E21" s="153"/>
      <c r="F21" s="150"/>
      <c r="G21" s="152"/>
      <c r="H21" s="150"/>
    </row>
    <row r="22" spans="2:8" ht="15" customHeight="1" x14ac:dyDescent="0.2">
      <c r="B22" s="182" t="s">
        <v>239</v>
      </c>
      <c r="C22" s="183" t="s">
        <v>385</v>
      </c>
      <c r="D22" s="183"/>
      <c r="E22" s="153"/>
      <c r="F22" s="150"/>
      <c r="G22" s="152"/>
      <c r="H22" s="150"/>
    </row>
    <row r="23" spans="2:8" ht="15" customHeight="1" x14ac:dyDescent="0.2">
      <c r="B23" s="182"/>
      <c r="C23" s="183" t="s">
        <v>386</v>
      </c>
      <c r="D23" s="183"/>
      <c r="E23" s="153"/>
      <c r="F23" s="150"/>
      <c r="G23" s="152"/>
      <c r="H23" s="150"/>
    </row>
    <row r="24" spans="2:8" ht="15" customHeight="1" x14ac:dyDescent="0.2">
      <c r="B24" s="182"/>
      <c r="C24" s="183" t="s">
        <v>391</v>
      </c>
      <c r="D24" s="183"/>
      <c r="E24" s="153"/>
      <c r="F24" s="150"/>
      <c r="G24" s="152"/>
      <c r="H24" s="150"/>
    </row>
    <row r="25" spans="2:8" ht="15" customHeight="1" x14ac:dyDescent="0.2">
      <c r="B25" s="150">
        <v>1</v>
      </c>
      <c r="C25" s="183" t="s">
        <v>394</v>
      </c>
      <c r="D25" s="183"/>
      <c r="E25" s="150">
        <v>40</v>
      </c>
      <c r="F25" s="150"/>
      <c r="G25" s="152">
        <v>40</v>
      </c>
      <c r="H25" s="150" t="s">
        <v>506</v>
      </c>
    </row>
    <row r="26" spans="2:8" ht="15" customHeight="1" x14ac:dyDescent="0.2">
      <c r="B26" s="182"/>
      <c r="C26" s="151" t="s">
        <v>392</v>
      </c>
      <c r="D26" s="183"/>
      <c r="E26" s="153"/>
      <c r="F26" s="150"/>
      <c r="G26" s="152"/>
      <c r="H26" s="150"/>
    </row>
    <row r="27" spans="2:8" ht="15" customHeight="1" x14ac:dyDescent="0.2">
      <c r="B27" s="215"/>
      <c r="C27" s="217" t="s">
        <v>442</v>
      </c>
      <c r="D27" s="218"/>
      <c r="E27" s="216"/>
      <c r="F27" s="166"/>
      <c r="G27" s="166"/>
      <c r="H27" s="166"/>
    </row>
    <row r="28" spans="2:8" ht="4.5" customHeight="1" x14ac:dyDescent="0.2">
      <c r="B28" s="368"/>
      <c r="C28" s="369"/>
      <c r="D28" s="369"/>
      <c r="E28" s="369"/>
      <c r="F28" s="369"/>
      <c r="G28" s="369"/>
      <c r="H28" s="370"/>
    </row>
    <row r="29" spans="2:8" ht="15" customHeight="1" x14ac:dyDescent="0.2">
      <c r="B29" s="182" t="s">
        <v>338</v>
      </c>
      <c r="C29" s="183" t="s">
        <v>387</v>
      </c>
      <c r="D29" s="159"/>
      <c r="E29" s="160"/>
      <c r="F29" s="161"/>
      <c r="G29" s="162"/>
      <c r="H29" s="150"/>
    </row>
    <row r="30" spans="2:8" ht="15" customHeight="1" x14ac:dyDescent="0.2">
      <c r="B30" s="150">
        <v>1</v>
      </c>
      <c r="C30" s="219" t="s">
        <v>395</v>
      </c>
      <c r="D30" s="159"/>
      <c r="E30" s="150">
        <v>20</v>
      </c>
      <c r="F30" s="288"/>
      <c r="G30" s="222">
        <f>E30*40%/7</f>
        <v>1.1428571428571428</v>
      </c>
      <c r="H30" s="150" t="s">
        <v>507</v>
      </c>
    </row>
    <row r="31" spans="2:8" ht="15" customHeight="1" x14ac:dyDescent="0.2">
      <c r="B31" s="150"/>
      <c r="C31" s="219" t="s">
        <v>396</v>
      </c>
      <c r="D31" s="159"/>
      <c r="E31" s="150"/>
      <c r="F31" s="288"/>
      <c r="G31" s="152"/>
      <c r="H31" s="150"/>
    </row>
    <row r="32" spans="2:8" ht="15" customHeight="1" x14ac:dyDescent="0.2">
      <c r="B32" s="150"/>
      <c r="C32" s="151" t="s">
        <v>393</v>
      </c>
      <c r="D32" s="159"/>
      <c r="E32" s="160"/>
      <c r="F32" s="288"/>
      <c r="G32" s="162"/>
      <c r="H32" s="150"/>
    </row>
    <row r="33" spans="2:8" ht="15" customHeight="1" x14ac:dyDescent="0.2">
      <c r="B33" s="150"/>
      <c r="C33" s="221" t="s">
        <v>398</v>
      </c>
      <c r="D33" s="159"/>
      <c r="E33" s="160"/>
      <c r="F33" s="288"/>
      <c r="G33" s="162"/>
      <c r="H33" s="150"/>
    </row>
    <row r="34" spans="2:8" ht="15" customHeight="1" x14ac:dyDescent="0.2">
      <c r="B34" s="150"/>
      <c r="C34" s="220" t="s">
        <v>397</v>
      </c>
      <c r="D34" s="159"/>
      <c r="E34" s="160"/>
      <c r="F34" s="289"/>
      <c r="G34" s="162"/>
      <c r="H34" s="150"/>
    </row>
    <row r="35" spans="2:8" ht="15" customHeight="1" x14ac:dyDescent="0.2">
      <c r="B35" s="150"/>
      <c r="C35" s="220" t="s">
        <v>400</v>
      </c>
      <c r="D35" s="159"/>
      <c r="E35" s="160"/>
      <c r="F35" s="161"/>
      <c r="G35" s="162"/>
      <c r="H35" s="150"/>
    </row>
    <row r="36" spans="2:8" ht="15" customHeight="1" x14ac:dyDescent="0.2">
      <c r="B36" s="150"/>
      <c r="C36" s="220" t="s">
        <v>399</v>
      </c>
      <c r="D36" s="159"/>
      <c r="E36" s="153"/>
      <c r="F36" s="150"/>
      <c r="G36" s="152"/>
      <c r="H36" s="150"/>
    </row>
    <row r="37" spans="2:8" ht="15" customHeight="1" x14ac:dyDescent="0.2">
      <c r="B37" s="150"/>
      <c r="C37" s="221" t="s">
        <v>401</v>
      </c>
      <c r="D37" s="159"/>
      <c r="E37" s="150"/>
      <c r="F37" s="150"/>
      <c r="G37" s="152"/>
      <c r="H37" s="150"/>
    </row>
    <row r="38" spans="2:8" ht="15" customHeight="1" x14ac:dyDescent="0.2">
      <c r="B38" s="150"/>
      <c r="C38" s="221"/>
      <c r="D38" s="159"/>
      <c r="E38" s="150"/>
      <c r="F38" s="150"/>
      <c r="G38" s="152"/>
      <c r="H38" s="150"/>
    </row>
    <row r="39" spans="2:8" ht="15" customHeight="1" x14ac:dyDescent="0.2">
      <c r="B39" s="166"/>
      <c r="C39" s="270"/>
      <c r="D39" s="271"/>
      <c r="E39" s="166"/>
      <c r="F39" s="166"/>
      <c r="G39" s="272"/>
      <c r="H39" s="166"/>
    </row>
    <row r="40" spans="2:8" s="226" customFormat="1" ht="29.25" customHeight="1" x14ac:dyDescent="0.2">
      <c r="B40" s="273">
        <v>2</v>
      </c>
      <c r="C40" s="375" t="s">
        <v>403</v>
      </c>
      <c r="D40" s="376"/>
      <c r="E40" s="273">
        <v>20</v>
      </c>
      <c r="F40" s="273"/>
      <c r="G40" s="274">
        <f>E40*60%</f>
        <v>12</v>
      </c>
      <c r="H40" s="273" t="s">
        <v>508</v>
      </c>
    </row>
    <row r="41" spans="2:8" ht="35.25" customHeight="1" x14ac:dyDescent="0.2">
      <c r="B41" s="150"/>
      <c r="C41" s="373" t="s">
        <v>402</v>
      </c>
      <c r="D41" s="374"/>
      <c r="E41" s="150"/>
      <c r="F41" s="150"/>
      <c r="G41" s="187"/>
      <c r="H41" s="150"/>
    </row>
    <row r="42" spans="2:8" ht="27.75" customHeight="1" x14ac:dyDescent="0.2">
      <c r="B42" s="150"/>
      <c r="C42" s="377" t="s">
        <v>404</v>
      </c>
      <c r="D42" s="378"/>
      <c r="E42" s="150"/>
      <c r="F42" s="161"/>
      <c r="G42" s="152"/>
      <c r="H42" s="150"/>
    </row>
    <row r="43" spans="2:8" ht="15" customHeight="1" x14ac:dyDescent="0.2">
      <c r="B43" s="150"/>
      <c r="C43" s="227" t="s">
        <v>405</v>
      </c>
      <c r="D43" s="159"/>
      <c r="E43" s="160"/>
      <c r="F43" s="161"/>
      <c r="G43" s="162"/>
      <c r="H43" s="150"/>
    </row>
    <row r="44" spans="2:8" ht="15" customHeight="1" x14ac:dyDescent="0.2">
      <c r="B44" s="150"/>
      <c r="C44" s="228" t="s">
        <v>406</v>
      </c>
      <c r="D44" s="159"/>
      <c r="E44" s="150"/>
      <c r="F44" s="150"/>
      <c r="G44" s="150"/>
      <c r="H44" s="150"/>
    </row>
    <row r="45" spans="2:8" ht="15" customHeight="1" x14ac:dyDescent="0.2">
      <c r="B45" s="150"/>
      <c r="C45" s="220" t="s">
        <v>407</v>
      </c>
      <c r="D45" s="159"/>
      <c r="E45" s="160"/>
      <c r="F45" s="161"/>
      <c r="G45" s="162"/>
      <c r="H45" s="150"/>
    </row>
    <row r="46" spans="2:8" ht="15" customHeight="1" x14ac:dyDescent="0.2">
      <c r="B46" s="150"/>
      <c r="C46" s="229" t="s">
        <v>408</v>
      </c>
      <c r="D46" s="159"/>
      <c r="E46" s="150"/>
      <c r="F46" s="161"/>
      <c r="G46" s="152"/>
      <c r="H46" s="150"/>
    </row>
    <row r="47" spans="2:8" ht="15" customHeight="1" x14ac:dyDescent="0.2">
      <c r="B47" s="150"/>
      <c r="C47" s="158"/>
      <c r="D47" s="159"/>
      <c r="E47" s="150"/>
      <c r="F47" s="150"/>
      <c r="G47" s="152"/>
      <c r="H47" s="150"/>
    </row>
    <row r="48" spans="2:8" ht="15" customHeight="1" x14ac:dyDescent="0.2">
      <c r="B48" s="150">
        <v>3</v>
      </c>
      <c r="C48" s="183" t="s">
        <v>409</v>
      </c>
      <c r="D48" s="159"/>
      <c r="E48" s="150">
        <v>10</v>
      </c>
      <c r="F48" s="161"/>
      <c r="G48" s="152">
        <v>10</v>
      </c>
      <c r="H48" s="150" t="s">
        <v>509</v>
      </c>
    </row>
    <row r="49" spans="2:8" ht="39.75" customHeight="1" x14ac:dyDescent="0.2">
      <c r="B49" s="150"/>
      <c r="C49" s="359" t="s">
        <v>410</v>
      </c>
      <c r="D49" s="360"/>
      <c r="E49" s="160"/>
      <c r="F49" s="161"/>
      <c r="G49" s="162"/>
      <c r="H49" s="150"/>
    </row>
    <row r="50" spans="2:8" ht="15" customHeight="1" x14ac:dyDescent="0.2">
      <c r="B50" s="150"/>
      <c r="C50" s="229" t="s">
        <v>412</v>
      </c>
      <c r="D50" s="159"/>
      <c r="E50" s="160"/>
      <c r="F50" s="161"/>
      <c r="G50" s="162"/>
      <c r="H50" s="150"/>
    </row>
    <row r="51" spans="2:8" ht="15" customHeight="1" x14ac:dyDescent="0.2">
      <c r="B51" s="150"/>
      <c r="C51" s="220" t="s">
        <v>414</v>
      </c>
      <c r="D51" s="159"/>
      <c r="E51" s="163"/>
      <c r="F51" s="161"/>
      <c r="G51" s="162"/>
      <c r="H51" s="150"/>
    </row>
    <row r="52" spans="2:8" ht="15" customHeight="1" x14ac:dyDescent="0.2">
      <c r="B52" s="150"/>
      <c r="C52" s="228" t="s">
        <v>411</v>
      </c>
      <c r="D52" s="159"/>
      <c r="E52" s="163"/>
      <c r="F52" s="161"/>
      <c r="G52" s="162"/>
      <c r="H52" s="150"/>
    </row>
    <row r="53" spans="2:8" ht="15" customHeight="1" x14ac:dyDescent="0.2">
      <c r="B53" s="150"/>
      <c r="C53" s="221" t="s">
        <v>413</v>
      </c>
      <c r="D53" s="159"/>
      <c r="E53" s="258"/>
      <c r="F53" s="161"/>
      <c r="G53" s="152"/>
      <c r="H53" s="150"/>
    </row>
    <row r="54" spans="2:8" x14ac:dyDescent="0.2">
      <c r="B54" s="150"/>
      <c r="C54" s="151"/>
      <c r="D54" s="159"/>
      <c r="E54" s="163"/>
      <c r="F54" s="161"/>
      <c r="G54" s="162"/>
      <c r="H54" s="150"/>
    </row>
    <row r="55" spans="2:8" ht="15" customHeight="1" x14ac:dyDescent="0.2">
      <c r="B55" s="150">
        <v>4</v>
      </c>
      <c r="C55" s="183" t="s">
        <v>394</v>
      </c>
      <c r="D55" s="159"/>
      <c r="E55" s="258">
        <v>20</v>
      </c>
      <c r="F55" s="150"/>
      <c r="G55" s="152">
        <v>20</v>
      </c>
      <c r="H55" s="150" t="s">
        <v>510</v>
      </c>
    </row>
    <row r="56" spans="2:8" ht="27" customHeight="1" x14ac:dyDescent="0.2">
      <c r="B56" s="150"/>
      <c r="C56" s="354" t="s">
        <v>415</v>
      </c>
      <c r="D56" s="355"/>
      <c r="E56" s="163"/>
      <c r="F56" s="161"/>
      <c r="G56" s="162"/>
      <c r="H56" s="150"/>
    </row>
    <row r="57" spans="2:8" ht="12.75" customHeight="1" x14ac:dyDescent="0.2">
      <c r="B57" s="150"/>
      <c r="C57" s="379" t="s">
        <v>620</v>
      </c>
      <c r="D57" s="380"/>
      <c r="E57" s="163"/>
      <c r="F57" s="161"/>
      <c r="G57" s="162"/>
      <c r="H57" s="150"/>
    </row>
    <row r="58" spans="2:8" ht="15" customHeight="1" x14ac:dyDescent="0.2">
      <c r="B58" s="150"/>
      <c r="C58" s="220" t="s">
        <v>416</v>
      </c>
      <c r="D58" s="159"/>
      <c r="E58" s="258"/>
      <c r="F58" s="150"/>
      <c r="G58" s="152"/>
      <c r="H58" s="150"/>
    </row>
    <row r="59" spans="2:8" ht="15" customHeight="1" x14ac:dyDescent="0.2">
      <c r="B59" s="150"/>
      <c r="C59" s="220" t="s">
        <v>417</v>
      </c>
      <c r="D59" s="159"/>
      <c r="E59" s="163"/>
      <c r="F59" s="161"/>
      <c r="G59" s="162"/>
      <c r="H59" s="150"/>
    </row>
    <row r="60" spans="2:8" ht="15" customHeight="1" x14ac:dyDescent="0.2">
      <c r="B60" s="150"/>
      <c r="C60" s="220" t="s">
        <v>418</v>
      </c>
      <c r="D60" s="159"/>
      <c r="E60" s="163"/>
      <c r="F60" s="161"/>
      <c r="G60" s="162"/>
      <c r="H60" s="150"/>
    </row>
    <row r="61" spans="2:8" ht="15" customHeight="1" x14ac:dyDescent="0.2">
      <c r="B61" s="150"/>
      <c r="C61" s="221" t="s">
        <v>401</v>
      </c>
      <c r="D61" s="159"/>
      <c r="E61" s="258"/>
      <c r="F61" s="150"/>
      <c r="G61" s="152"/>
      <c r="H61" s="150"/>
    </row>
    <row r="62" spans="2:8" ht="15" customHeight="1" x14ac:dyDescent="0.2">
      <c r="B62" s="150"/>
      <c r="C62" s="209"/>
      <c r="D62" s="159"/>
      <c r="E62" s="163"/>
      <c r="F62" s="161"/>
      <c r="G62" s="162"/>
      <c r="H62" s="150"/>
    </row>
    <row r="63" spans="2:8" ht="21.75" customHeight="1" x14ac:dyDescent="0.2">
      <c r="B63" s="166"/>
      <c r="C63" s="275"/>
      <c r="D63" s="271"/>
      <c r="E63" s="276"/>
      <c r="F63" s="277"/>
      <c r="G63" s="278"/>
      <c r="H63" s="166"/>
    </row>
    <row r="64" spans="2:8" ht="15" customHeight="1" x14ac:dyDescent="0.2">
      <c r="B64" s="147">
        <v>5</v>
      </c>
      <c r="C64" s="279" t="s">
        <v>394</v>
      </c>
      <c r="D64" s="280"/>
      <c r="E64" s="281">
        <v>10</v>
      </c>
      <c r="F64" s="147"/>
      <c r="G64" s="282">
        <v>10</v>
      </c>
      <c r="H64" s="147" t="s">
        <v>511</v>
      </c>
    </row>
    <row r="65" spans="2:8" ht="27" customHeight="1" x14ac:dyDescent="0.2">
      <c r="B65" s="150"/>
      <c r="C65" s="354" t="s">
        <v>419</v>
      </c>
      <c r="D65" s="355"/>
      <c r="E65" s="163"/>
      <c r="F65" s="161"/>
      <c r="G65" s="162"/>
      <c r="H65" s="150"/>
    </row>
    <row r="66" spans="2:8" x14ac:dyDescent="0.2">
      <c r="B66" s="150"/>
      <c r="C66" s="354" t="s">
        <v>422</v>
      </c>
      <c r="D66" s="355"/>
      <c r="E66" s="163"/>
      <c r="F66" s="161"/>
      <c r="G66" s="162"/>
      <c r="H66" s="150"/>
    </row>
    <row r="67" spans="2:8" ht="15" customHeight="1" x14ac:dyDescent="0.2">
      <c r="B67" s="150"/>
      <c r="C67" s="227" t="s">
        <v>421</v>
      </c>
      <c r="D67" s="159"/>
      <c r="E67" s="163"/>
      <c r="F67" s="161"/>
      <c r="G67" s="162"/>
      <c r="H67" s="150"/>
    </row>
    <row r="68" spans="2:8" ht="15" customHeight="1" x14ac:dyDescent="0.2">
      <c r="B68" s="150"/>
      <c r="C68" s="228" t="s">
        <v>420</v>
      </c>
      <c r="D68" s="159"/>
      <c r="E68" s="258"/>
      <c r="F68" s="161"/>
      <c r="G68" s="162"/>
      <c r="H68" s="150"/>
    </row>
    <row r="69" spans="2:8" ht="15" customHeight="1" x14ac:dyDescent="0.2">
      <c r="B69" s="150"/>
      <c r="C69" s="221" t="s">
        <v>413</v>
      </c>
      <c r="D69" s="159"/>
      <c r="E69" s="163"/>
      <c r="F69" s="161"/>
      <c r="G69" s="162"/>
      <c r="H69" s="150"/>
    </row>
    <row r="70" spans="2:8" ht="15" customHeight="1" x14ac:dyDescent="0.2">
      <c r="B70" s="150"/>
      <c r="C70" s="159"/>
      <c r="D70" s="159"/>
      <c r="E70" s="163"/>
      <c r="F70" s="161"/>
      <c r="G70" s="162"/>
      <c r="H70" s="150"/>
    </row>
    <row r="71" spans="2:8" ht="15" customHeight="1" x14ac:dyDescent="0.2">
      <c r="B71" s="150">
        <v>6</v>
      </c>
      <c r="C71" s="183" t="s">
        <v>424</v>
      </c>
      <c r="D71" s="159"/>
      <c r="E71" s="258">
        <v>10</v>
      </c>
      <c r="F71" s="150"/>
      <c r="G71" s="152">
        <v>10</v>
      </c>
      <c r="H71" s="150" t="s">
        <v>512</v>
      </c>
    </row>
    <row r="72" spans="2:8" ht="27.75" customHeight="1" x14ac:dyDescent="0.2">
      <c r="B72" s="150"/>
      <c r="C72" s="359" t="s">
        <v>423</v>
      </c>
      <c r="D72" s="360"/>
      <c r="E72" s="258"/>
      <c r="F72" s="150"/>
      <c r="G72" s="152"/>
      <c r="H72" s="150"/>
    </row>
    <row r="73" spans="2:8" x14ac:dyDescent="0.2">
      <c r="B73" s="150"/>
      <c r="C73" s="359" t="s">
        <v>427</v>
      </c>
      <c r="D73" s="360"/>
      <c r="E73" s="258"/>
      <c r="F73" s="150"/>
      <c r="G73" s="152"/>
      <c r="H73" s="150"/>
    </row>
    <row r="74" spans="2:8" x14ac:dyDescent="0.2">
      <c r="B74" s="150"/>
      <c r="C74" s="231" t="s">
        <v>425</v>
      </c>
      <c r="D74" s="230"/>
      <c r="E74" s="258"/>
      <c r="F74" s="150"/>
      <c r="G74" s="152"/>
      <c r="H74" s="150"/>
    </row>
    <row r="75" spans="2:8" ht="39.75" customHeight="1" x14ac:dyDescent="0.2">
      <c r="B75" s="150"/>
      <c r="C75" s="361" t="s">
        <v>426</v>
      </c>
      <c r="D75" s="362"/>
      <c r="E75" s="258"/>
      <c r="F75" s="150"/>
      <c r="G75" s="152"/>
      <c r="H75" s="150"/>
    </row>
    <row r="76" spans="2:8" x14ac:dyDescent="0.2">
      <c r="B76" s="150"/>
      <c r="C76" s="221" t="s">
        <v>428</v>
      </c>
      <c r="D76" s="159"/>
      <c r="E76" s="163"/>
      <c r="F76" s="161"/>
      <c r="G76" s="162"/>
      <c r="H76" s="150"/>
    </row>
    <row r="77" spans="2:8" x14ac:dyDescent="0.2">
      <c r="B77" s="150"/>
      <c r="C77" s="159"/>
      <c r="D77" s="159"/>
      <c r="E77" s="163"/>
      <c r="F77" s="161"/>
      <c r="G77" s="162"/>
      <c r="H77" s="150"/>
    </row>
    <row r="78" spans="2:8" ht="15" customHeight="1" x14ac:dyDescent="0.2">
      <c r="B78" s="150">
        <v>7</v>
      </c>
      <c r="C78" s="159" t="s">
        <v>430</v>
      </c>
      <c r="D78" s="159"/>
      <c r="E78" s="258">
        <v>20</v>
      </c>
      <c r="F78" s="150"/>
      <c r="G78" s="152">
        <f>E78*60%</f>
        <v>12</v>
      </c>
      <c r="H78" s="150" t="s">
        <v>513</v>
      </c>
    </row>
    <row r="79" spans="2:8" ht="30" customHeight="1" x14ac:dyDescent="0.2">
      <c r="B79" s="150"/>
      <c r="C79" s="354" t="s">
        <v>429</v>
      </c>
      <c r="D79" s="355"/>
      <c r="E79" s="163"/>
      <c r="F79" s="161"/>
      <c r="G79" s="162"/>
      <c r="H79" s="150"/>
    </row>
    <row r="80" spans="2:8" x14ac:dyDescent="0.2">
      <c r="B80" s="150"/>
      <c r="C80" s="221" t="s">
        <v>432</v>
      </c>
      <c r="D80" s="159"/>
      <c r="E80" s="163"/>
      <c r="F80" s="161"/>
      <c r="G80" s="162"/>
      <c r="H80" s="150"/>
    </row>
    <row r="81" spans="2:8" ht="15" customHeight="1" x14ac:dyDescent="0.2">
      <c r="B81" s="150"/>
      <c r="C81" s="220" t="s">
        <v>433</v>
      </c>
      <c r="D81" s="159"/>
      <c r="E81" s="163"/>
      <c r="F81" s="161"/>
      <c r="G81" s="162"/>
      <c r="H81" s="150"/>
    </row>
    <row r="82" spans="2:8" ht="15" customHeight="1" x14ac:dyDescent="0.2">
      <c r="B82" s="150"/>
      <c r="C82" s="220" t="s">
        <v>431</v>
      </c>
      <c r="D82" s="159"/>
      <c r="E82" s="163"/>
      <c r="F82" s="161"/>
      <c r="G82" s="162"/>
      <c r="H82" s="150"/>
    </row>
    <row r="83" spans="2:8" ht="15" customHeight="1" x14ac:dyDescent="0.2">
      <c r="B83" s="150"/>
      <c r="C83" s="221" t="s">
        <v>401</v>
      </c>
      <c r="D83" s="159"/>
      <c r="E83" s="163"/>
      <c r="F83" s="161"/>
      <c r="G83" s="162"/>
      <c r="H83" s="150"/>
    </row>
    <row r="84" spans="2:8" ht="15" customHeight="1" x14ac:dyDescent="0.2">
      <c r="B84" s="150"/>
      <c r="C84" s="159"/>
      <c r="D84" s="159"/>
      <c r="E84" s="163"/>
      <c r="F84" s="161"/>
      <c r="G84" s="162"/>
      <c r="H84" s="150"/>
    </row>
    <row r="85" spans="2:8" ht="15" customHeight="1" x14ac:dyDescent="0.2">
      <c r="B85" s="150">
        <v>8</v>
      </c>
      <c r="C85" s="183" t="s">
        <v>435</v>
      </c>
      <c r="D85" s="159"/>
      <c r="E85" s="258">
        <v>20</v>
      </c>
      <c r="F85" s="150"/>
      <c r="G85" s="152">
        <v>20</v>
      </c>
      <c r="H85" s="150" t="s">
        <v>514</v>
      </c>
    </row>
    <row r="86" spans="2:8" ht="27" customHeight="1" x14ac:dyDescent="0.2">
      <c r="B86" s="150"/>
      <c r="C86" s="354" t="s">
        <v>434</v>
      </c>
      <c r="D86" s="355"/>
      <c r="E86" s="163"/>
      <c r="F86" s="161"/>
      <c r="G86" s="162"/>
      <c r="H86" s="150"/>
    </row>
    <row r="87" spans="2:8" ht="26.25" customHeight="1" x14ac:dyDescent="0.2">
      <c r="B87" s="150"/>
      <c r="C87" s="377" t="s">
        <v>438</v>
      </c>
      <c r="D87" s="378"/>
      <c r="E87" s="163"/>
      <c r="F87" s="161"/>
      <c r="G87" s="162"/>
      <c r="H87" s="150"/>
    </row>
    <row r="88" spans="2:8" x14ac:dyDescent="0.2">
      <c r="B88" s="166"/>
      <c r="C88" s="283"/>
      <c r="D88" s="283"/>
      <c r="E88" s="276"/>
      <c r="F88" s="277"/>
      <c r="G88" s="278"/>
      <c r="H88" s="166"/>
    </row>
    <row r="89" spans="2:8" ht="15" customHeight="1" x14ac:dyDescent="0.2">
      <c r="B89" s="147"/>
      <c r="C89" s="284" t="s">
        <v>436</v>
      </c>
      <c r="D89" s="280"/>
      <c r="E89" s="285"/>
      <c r="F89" s="286"/>
      <c r="G89" s="287"/>
      <c r="H89" s="147"/>
    </row>
    <row r="90" spans="2:8" ht="50.25" customHeight="1" x14ac:dyDescent="0.2">
      <c r="B90" s="150"/>
      <c r="C90" s="361" t="s">
        <v>437</v>
      </c>
      <c r="D90" s="362"/>
      <c r="E90" s="163"/>
      <c r="F90" s="161"/>
      <c r="G90" s="162"/>
      <c r="H90" s="150"/>
    </row>
    <row r="91" spans="2:8" ht="15" customHeight="1" x14ac:dyDescent="0.2">
      <c r="B91" s="150"/>
      <c r="C91" s="221" t="s">
        <v>401</v>
      </c>
      <c r="D91" s="159"/>
      <c r="E91" s="163"/>
      <c r="F91" s="161"/>
      <c r="G91" s="162"/>
      <c r="H91" s="150"/>
    </row>
    <row r="92" spans="2:8" ht="4.5" customHeight="1" x14ac:dyDescent="0.2">
      <c r="B92" s="371"/>
      <c r="C92" s="358"/>
      <c r="D92" s="358"/>
      <c r="E92" s="358"/>
      <c r="F92" s="358"/>
      <c r="G92" s="358"/>
      <c r="H92" s="372"/>
    </row>
    <row r="93" spans="2:8" s="235" customFormat="1" ht="27" customHeight="1" x14ac:dyDescent="0.2">
      <c r="B93" s="233" t="s">
        <v>389</v>
      </c>
      <c r="C93" s="350" t="s">
        <v>439</v>
      </c>
      <c r="D93" s="351"/>
      <c r="E93" s="234"/>
      <c r="F93" s="224"/>
      <c r="G93" s="225"/>
      <c r="H93" s="223"/>
    </row>
    <row r="94" spans="2:8" ht="15" customHeight="1" x14ac:dyDescent="0.2">
      <c r="B94" s="150">
        <v>1</v>
      </c>
      <c r="C94" s="183" t="s">
        <v>394</v>
      </c>
      <c r="D94" s="159"/>
      <c r="E94" s="258">
        <v>20</v>
      </c>
      <c r="F94" s="150"/>
      <c r="G94" s="259">
        <v>20</v>
      </c>
      <c r="H94" s="150" t="s">
        <v>515</v>
      </c>
    </row>
    <row r="95" spans="2:8" ht="15" customHeight="1" x14ac:dyDescent="0.2">
      <c r="B95" s="150"/>
      <c r="C95" s="151" t="s">
        <v>440</v>
      </c>
      <c r="D95" s="159"/>
      <c r="E95" s="163"/>
      <c r="F95" s="161"/>
      <c r="G95" s="162"/>
      <c r="H95" s="150"/>
    </row>
    <row r="96" spans="2:8" ht="15" customHeight="1" x14ac:dyDescent="0.2">
      <c r="B96" s="150">
        <v>2</v>
      </c>
      <c r="C96" s="183" t="s">
        <v>435</v>
      </c>
      <c r="D96" s="159"/>
      <c r="E96" s="258">
        <v>20</v>
      </c>
      <c r="F96" s="150"/>
      <c r="G96" s="259">
        <v>20</v>
      </c>
      <c r="H96" s="150" t="s">
        <v>516</v>
      </c>
    </row>
    <row r="97" spans="2:9" ht="27.75" customHeight="1" x14ac:dyDescent="0.2">
      <c r="B97" s="150"/>
      <c r="C97" s="352" t="s">
        <v>441</v>
      </c>
      <c r="D97" s="353"/>
      <c r="E97" s="258"/>
      <c r="F97" s="150"/>
      <c r="G97" s="259"/>
      <c r="H97" s="150"/>
    </row>
    <row r="98" spans="2:9" ht="4.5" customHeight="1" x14ac:dyDescent="0.2">
      <c r="B98" s="371"/>
      <c r="C98" s="358"/>
      <c r="D98" s="358"/>
      <c r="E98" s="358"/>
      <c r="F98" s="358"/>
      <c r="G98" s="358"/>
      <c r="H98" s="372"/>
    </row>
    <row r="99" spans="2:9" ht="13.5" thickBot="1" x14ac:dyDescent="0.25">
      <c r="B99" s="164"/>
      <c r="C99" s="366" t="s">
        <v>35</v>
      </c>
      <c r="D99" s="367"/>
      <c r="E99" s="165"/>
      <c r="F99" s="165" t="s">
        <v>18</v>
      </c>
      <c r="G99" s="232">
        <f>SUM(G21:G98)</f>
        <v>175.14285714285714</v>
      </c>
      <c r="H99" s="164"/>
      <c r="I99" s="142" t="s">
        <v>18</v>
      </c>
    </row>
    <row r="101" spans="2:9" ht="15.75" x14ac:dyDescent="0.25">
      <c r="E101" s="356" t="s">
        <v>547</v>
      </c>
      <c r="F101" s="356"/>
      <c r="G101" s="356"/>
    </row>
    <row r="102" spans="2:9" ht="15.75" x14ac:dyDescent="0.25">
      <c r="E102" s="356" t="s">
        <v>622</v>
      </c>
      <c r="F102" s="356"/>
      <c r="G102" s="356"/>
    </row>
    <row r="103" spans="2:9" ht="15.75" x14ac:dyDescent="0.25">
      <c r="E103" s="356"/>
      <c r="F103" s="356"/>
      <c r="G103" s="356"/>
    </row>
    <row r="104" spans="2:9" ht="15.75" x14ac:dyDescent="0.25">
      <c r="E104" s="292"/>
      <c r="F104" s="293"/>
      <c r="G104" s="294"/>
    </row>
    <row r="105" spans="2:9" ht="15.75" x14ac:dyDescent="0.25">
      <c r="E105" s="292"/>
      <c r="F105" s="293"/>
      <c r="G105" s="294"/>
    </row>
    <row r="106" spans="2:9" ht="15.75" x14ac:dyDescent="0.25">
      <c r="E106" s="292"/>
      <c r="F106" s="293"/>
      <c r="G106" s="294"/>
    </row>
    <row r="107" spans="2:9" ht="15.75" x14ac:dyDescent="0.25">
      <c r="E107" s="349" t="s">
        <v>623</v>
      </c>
      <c r="F107" s="349"/>
      <c r="G107" s="349"/>
      <c r="H107" s="257"/>
    </row>
    <row r="122" spans="5:8" x14ac:dyDescent="0.2">
      <c r="E122" s="363"/>
      <c r="F122" s="363"/>
      <c r="G122" s="363"/>
      <c r="H122" s="363"/>
    </row>
  </sheetData>
  <mergeCells count="29">
    <mergeCell ref="E122:H122"/>
    <mergeCell ref="C18:D18"/>
    <mergeCell ref="C99:D99"/>
    <mergeCell ref="B28:H28"/>
    <mergeCell ref="B92:H92"/>
    <mergeCell ref="B98:H98"/>
    <mergeCell ref="C41:D41"/>
    <mergeCell ref="C40:D40"/>
    <mergeCell ref="C42:D42"/>
    <mergeCell ref="C49:D49"/>
    <mergeCell ref="C56:D56"/>
    <mergeCell ref="C57:D57"/>
    <mergeCell ref="C65:D65"/>
    <mergeCell ref="C90:D90"/>
    <mergeCell ref="C87:D87"/>
    <mergeCell ref="C66:D66"/>
    <mergeCell ref="B8:H8"/>
    <mergeCell ref="F16:G16"/>
    <mergeCell ref="C72:D72"/>
    <mergeCell ref="C75:D75"/>
    <mergeCell ref="C73:D73"/>
    <mergeCell ref="E107:G107"/>
    <mergeCell ref="C93:D93"/>
    <mergeCell ref="C97:D97"/>
    <mergeCell ref="C79:D79"/>
    <mergeCell ref="C86:D86"/>
    <mergeCell ref="E101:G101"/>
    <mergeCell ref="E102:G102"/>
    <mergeCell ref="E103:G103"/>
  </mergeCells>
  <phoneticPr fontId="0" type="noConversion"/>
  <hyperlinks>
    <hyperlink ref="C34" r:id="rId1"/>
    <hyperlink ref="C36" r:id="rId2"/>
    <hyperlink ref="C35" r:id="rId3"/>
    <hyperlink ref="C43" r:id="rId4"/>
    <hyperlink ref="C44" r:id="rId5"/>
    <hyperlink ref="C45" r:id="rId6"/>
    <hyperlink ref="C52" r:id="rId7"/>
    <hyperlink ref="C51" r:id="rId8"/>
    <hyperlink ref="C58" r:id="rId9"/>
    <hyperlink ref="C59" r:id="rId10"/>
    <hyperlink ref="C60" r:id="rId11" location="page=9"/>
    <hyperlink ref="C68" r:id="rId12"/>
    <hyperlink ref="C67" r:id="rId13"/>
    <hyperlink ref="C74" r:id="rId14"/>
    <hyperlink ref="C75" r:id="rId15"/>
    <hyperlink ref="C82" r:id="rId16"/>
    <hyperlink ref="C81" r:id="rId17"/>
    <hyperlink ref="C89" r:id="rId18"/>
    <hyperlink ref="C90" r:id="rId19"/>
  </hyperlinks>
  <pageMargins left="1.4566929133858268" right="0.74803149606299213" top="0.75" bottom="0.59" header="0.51181102362204722" footer="0.35433070866141736"/>
  <pageSetup paperSize="5" orientation="landscape" horizontalDpi="4294967293" verticalDpi="300" r:id="rId20"/>
  <headerFooter alignWithMargins="0"/>
  <drawing r:id="rId21"/>
  <legacyDrawing r:id="rId22"/>
  <oleObjects>
    <mc:AlternateContent xmlns:mc="http://schemas.openxmlformats.org/markup-compatibility/2006">
      <mc:Choice Requires="x14">
        <oleObject progId="CorelBarCode.12" shapeId="1025" r:id="rId23">
          <objectPr defaultSize="0" autoPict="0" r:id="rId24">
            <anchor moveWithCells="1">
              <from>
                <xdr:col>9</xdr:col>
                <xdr:colOff>0</xdr:colOff>
                <xdr:row>98</xdr:row>
                <xdr:rowOff>0</xdr:rowOff>
              </from>
              <to>
                <xdr:col>10</xdr:col>
                <xdr:colOff>542925</xdr:colOff>
                <xdr:row>102</xdr:row>
                <xdr:rowOff>161925</xdr:rowOff>
              </to>
            </anchor>
          </objectPr>
        </oleObject>
      </mc:Choice>
      <mc:Fallback>
        <oleObject progId="CorelBarCode.12" shapeId="1025" r:id="rId23"/>
      </mc:Fallback>
    </mc:AlternateContent>
    <mc:AlternateContent xmlns:mc="http://schemas.openxmlformats.org/markup-compatibility/2006">
      <mc:Choice Requires="x14">
        <oleObject progId="CorelBarCode.12" shapeId="1027" r:id="rId25">
          <objectPr defaultSize="0" autoPict="0" r:id="rId26">
            <anchor moveWithCells="1">
              <from>
                <xdr:col>9</xdr:col>
                <xdr:colOff>0</xdr:colOff>
                <xdr:row>98</xdr:row>
                <xdr:rowOff>0</xdr:rowOff>
              </from>
              <to>
                <xdr:col>11</xdr:col>
                <xdr:colOff>247650</xdr:colOff>
                <xdr:row>104</xdr:row>
                <xdr:rowOff>9525</xdr:rowOff>
              </to>
            </anchor>
          </objectPr>
        </oleObject>
      </mc:Choice>
      <mc:Fallback>
        <oleObject progId="CorelBarCode.12" shapeId="1027" r:id="rId25"/>
      </mc:Fallback>
    </mc:AlternateContent>
    <mc:AlternateContent xmlns:mc="http://schemas.openxmlformats.org/markup-compatibility/2006">
      <mc:Choice Requires="x14">
        <oleObject progId="CorelBarCode.12" shapeId="1028" r:id="rId27">
          <objectPr defaultSize="0" autoPict="0" r:id="rId24">
            <anchor moveWithCells="1">
              <from>
                <xdr:col>9</xdr:col>
                <xdr:colOff>0</xdr:colOff>
                <xdr:row>103</xdr:row>
                <xdr:rowOff>76200</xdr:rowOff>
              </from>
              <to>
                <xdr:col>10</xdr:col>
                <xdr:colOff>542925</xdr:colOff>
                <xdr:row>106</xdr:row>
                <xdr:rowOff>47625</xdr:rowOff>
              </to>
            </anchor>
          </objectPr>
        </oleObject>
      </mc:Choice>
      <mc:Fallback>
        <oleObject progId="CorelBarCode.12" shapeId="1028" r:id="rId27"/>
      </mc:Fallback>
    </mc:AlternateContent>
    <mc:AlternateContent xmlns:mc="http://schemas.openxmlformats.org/markup-compatibility/2006">
      <mc:Choice Requires="x14">
        <oleObject progId="CorelBarCode.12" shapeId="1029" r:id="rId28">
          <objectPr defaultSize="0" autoPict="0" r:id="rId26">
            <anchor moveWithCells="1">
              <from>
                <xdr:col>9</xdr:col>
                <xdr:colOff>0</xdr:colOff>
                <xdr:row>98</xdr:row>
                <xdr:rowOff>0</xdr:rowOff>
              </from>
              <to>
                <xdr:col>11</xdr:col>
                <xdr:colOff>247650</xdr:colOff>
                <xdr:row>102</xdr:row>
                <xdr:rowOff>47625</xdr:rowOff>
              </to>
            </anchor>
          </objectPr>
        </oleObject>
      </mc:Choice>
      <mc:Fallback>
        <oleObject progId="CorelBarCode.12" shapeId="1029" r:id="rId2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49"/>
  <sheetViews>
    <sheetView topLeftCell="A25" workbookViewId="0">
      <selection activeCell="I45" sqref="I45"/>
    </sheetView>
  </sheetViews>
  <sheetFormatPr defaultRowHeight="12.75" x14ac:dyDescent="0.2"/>
  <cols>
    <col min="1" max="1" width="9.140625" style="2"/>
    <col min="2" max="2" width="3.42578125" style="3" customWidth="1"/>
    <col min="3" max="3" width="31.5703125" style="2" customWidth="1"/>
    <col min="4" max="4" width="10.140625" style="2" customWidth="1"/>
    <col min="5" max="5" width="26" style="2" customWidth="1"/>
    <col min="6" max="6" width="19.5703125" style="2" customWidth="1"/>
    <col min="7" max="7" width="9" style="2" customWidth="1"/>
    <col min="8" max="8" width="6.85546875" style="2" customWidth="1"/>
    <col min="9" max="16384" width="9.140625" style="2"/>
  </cols>
  <sheetData>
    <row r="2" spans="2:9" x14ac:dyDescent="0.2">
      <c r="D2" s="195" t="s">
        <v>378</v>
      </c>
      <c r="E2" s="195" t="s">
        <v>379</v>
      </c>
      <c r="F2" s="142"/>
    </row>
    <row r="3" spans="2:9" x14ac:dyDescent="0.2">
      <c r="E3" s="196" t="s">
        <v>380</v>
      </c>
      <c r="F3" s="142"/>
    </row>
    <row r="4" spans="2:9" x14ac:dyDescent="0.2">
      <c r="E4" s="196" t="s">
        <v>381</v>
      </c>
      <c r="F4" s="142"/>
    </row>
    <row r="5" spans="2:9" x14ac:dyDescent="0.2">
      <c r="E5" s="196" t="s">
        <v>382</v>
      </c>
      <c r="F5" s="142"/>
    </row>
    <row r="6" spans="2:9" x14ac:dyDescent="0.2">
      <c r="E6" s="142"/>
      <c r="F6" s="142"/>
    </row>
    <row r="9" spans="2:9" x14ac:dyDescent="0.2">
      <c r="B9" s="363" t="s">
        <v>334</v>
      </c>
      <c r="C9" s="363"/>
      <c r="D9" s="363"/>
      <c r="E9" s="363"/>
      <c r="F9" s="363"/>
      <c r="G9" s="363"/>
      <c r="H9" s="363"/>
      <c r="I9" s="363"/>
    </row>
    <row r="10" spans="2:9" x14ac:dyDescent="0.2">
      <c r="B10" s="187"/>
      <c r="C10" s="142"/>
      <c r="D10" s="142"/>
      <c r="E10" s="142"/>
      <c r="F10" s="142"/>
      <c r="G10" s="142"/>
      <c r="H10" s="142"/>
      <c r="I10" s="142"/>
    </row>
    <row r="11" spans="2:9" x14ac:dyDescent="0.2">
      <c r="B11" s="187"/>
      <c r="C11" s="142" t="s">
        <v>39</v>
      </c>
      <c r="D11" s="142"/>
      <c r="E11" s="142"/>
      <c r="F11" s="142"/>
      <c r="G11" s="142"/>
      <c r="H11" s="142"/>
      <c r="I11" s="142"/>
    </row>
    <row r="12" spans="2:9" x14ac:dyDescent="0.2">
      <c r="B12" s="187"/>
      <c r="C12" s="142"/>
      <c r="D12" s="142"/>
      <c r="E12" s="142"/>
      <c r="F12" s="142"/>
      <c r="G12" s="142"/>
      <c r="H12" s="142"/>
      <c r="I12" s="142"/>
    </row>
    <row r="13" spans="2:9" x14ac:dyDescent="0.2">
      <c r="B13" s="187"/>
      <c r="C13" s="142" t="s">
        <v>40</v>
      </c>
      <c r="D13" s="142" t="s">
        <v>444</v>
      </c>
      <c r="E13" s="142"/>
      <c r="F13" s="142"/>
      <c r="G13" s="142"/>
      <c r="H13" s="142"/>
      <c r="I13" s="142"/>
    </row>
    <row r="14" spans="2:9" x14ac:dyDescent="0.2">
      <c r="B14" s="187"/>
      <c r="C14" s="142" t="s">
        <v>214</v>
      </c>
      <c r="D14" s="145" t="s">
        <v>390</v>
      </c>
      <c r="E14" s="145"/>
      <c r="F14" s="145"/>
      <c r="G14" s="145"/>
      <c r="H14" s="145"/>
      <c r="I14" s="145"/>
    </row>
    <row r="15" spans="2:9" x14ac:dyDescent="0.2">
      <c r="B15" s="187"/>
      <c r="C15" s="142" t="s">
        <v>41</v>
      </c>
      <c r="D15" s="142" t="s">
        <v>341</v>
      </c>
      <c r="E15" s="142"/>
      <c r="F15" s="142"/>
      <c r="G15" s="142"/>
      <c r="H15" s="142"/>
      <c r="I15" s="142"/>
    </row>
    <row r="16" spans="2:9" x14ac:dyDescent="0.2">
      <c r="B16" s="187"/>
      <c r="C16" s="142" t="s">
        <v>42</v>
      </c>
      <c r="D16" s="142" t="s">
        <v>342</v>
      </c>
      <c r="E16" s="142"/>
      <c r="F16" s="142"/>
      <c r="G16" s="142"/>
      <c r="H16" s="142"/>
      <c r="I16" s="142"/>
    </row>
    <row r="17" spans="2:9" x14ac:dyDescent="0.2">
      <c r="B17" s="187"/>
      <c r="C17" s="142"/>
      <c r="D17" s="142"/>
      <c r="E17" s="142"/>
      <c r="F17" s="142"/>
      <c r="G17" s="142"/>
      <c r="H17" s="142"/>
      <c r="I17" s="142"/>
    </row>
    <row r="18" spans="2:9" x14ac:dyDescent="0.2">
      <c r="B18" s="197"/>
      <c r="C18" s="198" t="s">
        <v>47</v>
      </c>
      <c r="D18" s="381" t="s">
        <v>224</v>
      </c>
      <c r="E18" s="198"/>
      <c r="F18" s="197"/>
      <c r="G18" s="198" t="s">
        <v>5</v>
      </c>
      <c r="H18" s="197"/>
    </row>
    <row r="19" spans="2:9" x14ac:dyDescent="0.2">
      <c r="B19" s="1" t="s">
        <v>0</v>
      </c>
      <c r="C19" s="199" t="s">
        <v>48</v>
      </c>
      <c r="D19" s="382"/>
      <c r="E19" s="199" t="s">
        <v>3</v>
      </c>
      <c r="F19" s="1" t="s">
        <v>52</v>
      </c>
      <c r="G19" s="199" t="s">
        <v>6</v>
      </c>
      <c r="H19" s="1" t="s">
        <v>51</v>
      </c>
    </row>
    <row r="20" spans="2:9" ht="13.5" thickBot="1" x14ac:dyDescent="0.25">
      <c r="B20" s="200"/>
      <c r="C20" s="201"/>
      <c r="D20" s="383"/>
      <c r="E20" s="201"/>
      <c r="F20" s="200"/>
      <c r="G20" s="201" t="s">
        <v>7</v>
      </c>
      <c r="H20" s="200"/>
    </row>
    <row r="21" spans="2:9" ht="13.5" thickTop="1" x14ac:dyDescent="0.2">
      <c r="B21" s="1">
        <v>1</v>
      </c>
      <c r="C21" s="205" t="s">
        <v>498</v>
      </c>
      <c r="D21" s="1" t="s">
        <v>502</v>
      </c>
      <c r="E21" s="3" t="s">
        <v>503</v>
      </c>
      <c r="F21" s="1" t="s">
        <v>504</v>
      </c>
      <c r="G21" s="3">
        <v>1</v>
      </c>
      <c r="H21" s="1" t="s">
        <v>505</v>
      </c>
    </row>
    <row r="22" spans="2:9" x14ac:dyDescent="0.2">
      <c r="B22" s="1"/>
      <c r="C22" s="4" t="s">
        <v>499</v>
      </c>
      <c r="D22" s="1"/>
      <c r="E22" s="180"/>
      <c r="F22" s="21"/>
      <c r="G22" s="3"/>
      <c r="H22" s="1"/>
    </row>
    <row r="23" spans="2:9" x14ac:dyDescent="0.2">
      <c r="B23" s="1"/>
      <c r="C23" s="4" t="s">
        <v>500</v>
      </c>
      <c r="D23" s="1"/>
      <c r="E23" s="3"/>
      <c r="F23" s="21"/>
      <c r="G23" s="3"/>
      <c r="H23" s="1"/>
    </row>
    <row r="24" spans="2:9" x14ac:dyDescent="0.2">
      <c r="B24" s="1"/>
      <c r="C24" s="4" t="s">
        <v>501</v>
      </c>
      <c r="D24" s="1"/>
      <c r="E24" s="3"/>
      <c r="F24" s="21"/>
      <c r="G24" s="3"/>
      <c r="H24" s="1"/>
    </row>
    <row r="25" spans="2:9" x14ac:dyDescent="0.2">
      <c r="B25" s="1"/>
      <c r="C25" s="205"/>
      <c r="D25" s="1"/>
      <c r="E25" s="3"/>
      <c r="F25" s="21"/>
      <c r="G25" s="3"/>
      <c r="H25" s="1"/>
    </row>
    <row r="26" spans="2:9" x14ac:dyDescent="0.2">
      <c r="B26" s="1">
        <v>2</v>
      </c>
      <c r="C26" s="205" t="s">
        <v>517</v>
      </c>
      <c r="D26" s="1" t="s">
        <v>520</v>
      </c>
      <c r="E26" s="3" t="s">
        <v>522</v>
      </c>
      <c r="F26" s="21" t="s">
        <v>527</v>
      </c>
      <c r="G26" s="3">
        <v>5</v>
      </c>
      <c r="H26" s="1" t="s">
        <v>525</v>
      </c>
    </row>
    <row r="27" spans="2:9" x14ac:dyDescent="0.2">
      <c r="B27" s="1"/>
      <c r="C27" s="205" t="s">
        <v>518</v>
      </c>
      <c r="D27" s="253" t="s">
        <v>521</v>
      </c>
      <c r="E27" s="3" t="s">
        <v>526</v>
      </c>
      <c r="F27" s="21"/>
      <c r="G27" s="3"/>
      <c r="H27" s="1"/>
    </row>
    <row r="28" spans="2:9" x14ac:dyDescent="0.2">
      <c r="B28" s="1"/>
      <c r="C28" s="205" t="s">
        <v>519</v>
      </c>
      <c r="D28" s="1"/>
      <c r="E28" s="3"/>
      <c r="F28" s="21"/>
      <c r="G28" s="3"/>
      <c r="H28" s="1"/>
    </row>
    <row r="29" spans="2:9" x14ac:dyDescent="0.2">
      <c r="B29" s="1"/>
      <c r="C29" s="205"/>
      <c r="D29" s="1"/>
      <c r="E29" s="3"/>
      <c r="F29" s="21"/>
      <c r="G29" s="3"/>
      <c r="H29" s="1"/>
    </row>
    <row r="30" spans="2:9" x14ac:dyDescent="0.2">
      <c r="B30" s="1">
        <v>3</v>
      </c>
      <c r="C30" s="205" t="s">
        <v>528</v>
      </c>
      <c r="D30" s="1" t="s">
        <v>520</v>
      </c>
      <c r="E30" s="3" t="s">
        <v>522</v>
      </c>
      <c r="F30" s="21" t="s">
        <v>524</v>
      </c>
      <c r="G30" s="3">
        <f>5*60%</f>
        <v>3</v>
      </c>
      <c r="H30" s="1" t="s">
        <v>530</v>
      </c>
    </row>
    <row r="31" spans="2:9" x14ac:dyDescent="0.2">
      <c r="B31" s="1"/>
      <c r="C31" s="205" t="s">
        <v>529</v>
      </c>
      <c r="D31" s="253" t="s">
        <v>521</v>
      </c>
      <c r="E31" s="3" t="s">
        <v>523</v>
      </c>
      <c r="F31" s="21"/>
      <c r="G31" s="3"/>
      <c r="H31" s="1"/>
    </row>
    <row r="32" spans="2:9" x14ac:dyDescent="0.2">
      <c r="B32" s="1"/>
      <c r="C32" s="205"/>
      <c r="D32" s="1"/>
      <c r="E32" s="3"/>
      <c r="F32" s="21"/>
      <c r="G32" s="3"/>
      <c r="H32" s="1"/>
    </row>
    <row r="33" spans="2:8" x14ac:dyDescent="0.2">
      <c r="B33" s="1">
        <v>4</v>
      </c>
      <c r="C33" s="205" t="s">
        <v>531</v>
      </c>
      <c r="D33" s="1" t="s">
        <v>520</v>
      </c>
      <c r="E33" s="3" t="s">
        <v>536</v>
      </c>
      <c r="F33" s="21" t="s">
        <v>538</v>
      </c>
      <c r="G33" s="3">
        <f>5*60%</f>
        <v>3</v>
      </c>
      <c r="H33" s="1" t="s">
        <v>539</v>
      </c>
    </row>
    <row r="34" spans="2:8" x14ac:dyDescent="0.2">
      <c r="B34" s="1"/>
      <c r="C34" s="254" t="s">
        <v>532</v>
      </c>
      <c r="D34" s="253" t="s">
        <v>521</v>
      </c>
      <c r="E34" s="3" t="s">
        <v>537</v>
      </c>
      <c r="F34" s="21"/>
      <c r="G34" s="3"/>
      <c r="H34" s="1"/>
    </row>
    <row r="35" spans="2:8" x14ac:dyDescent="0.2">
      <c r="B35" s="1"/>
      <c r="C35" s="205" t="s">
        <v>533</v>
      </c>
      <c r="D35" s="1"/>
      <c r="E35" s="3"/>
      <c r="F35" s="21"/>
      <c r="G35" s="3"/>
      <c r="H35" s="1"/>
    </row>
    <row r="36" spans="2:8" x14ac:dyDescent="0.2">
      <c r="B36" s="1"/>
      <c r="C36" s="205" t="s">
        <v>534</v>
      </c>
      <c r="D36" s="1"/>
      <c r="E36" s="3"/>
      <c r="F36" s="21"/>
      <c r="G36" s="3"/>
      <c r="H36" s="1"/>
    </row>
    <row r="37" spans="2:8" x14ac:dyDescent="0.2">
      <c r="B37" s="1"/>
      <c r="C37" s="205" t="s">
        <v>535</v>
      </c>
      <c r="D37" s="1"/>
      <c r="E37" s="3"/>
      <c r="F37" s="21"/>
      <c r="G37" s="3"/>
      <c r="H37" s="1"/>
    </row>
    <row r="38" spans="2:8" ht="3" customHeight="1" x14ac:dyDescent="0.2">
      <c r="B38" s="1"/>
      <c r="C38" s="4" t="s">
        <v>18</v>
      </c>
      <c r="D38" s="1"/>
      <c r="E38" s="3"/>
      <c r="F38" s="202"/>
      <c r="G38" s="3"/>
      <c r="H38" s="1"/>
    </row>
    <row r="39" spans="2:8" ht="13.5" thickBot="1" x14ac:dyDescent="0.25">
      <c r="B39" s="203"/>
      <c r="C39" s="134" t="s">
        <v>5</v>
      </c>
      <c r="D39" s="135"/>
      <c r="E39" s="134"/>
      <c r="F39" s="135"/>
      <c r="G39" s="136">
        <f>SUM(G21:G38)</f>
        <v>12</v>
      </c>
      <c r="H39" s="204"/>
    </row>
    <row r="41" spans="2:8" x14ac:dyDescent="0.2">
      <c r="B41" s="205" t="s">
        <v>19</v>
      </c>
    </row>
    <row r="43" spans="2:8" ht="15.75" x14ac:dyDescent="0.25">
      <c r="E43" s="356" t="s">
        <v>547</v>
      </c>
      <c r="F43" s="356"/>
      <c r="G43" s="356"/>
      <c r="H43" s="206"/>
    </row>
    <row r="44" spans="2:8" ht="15.75" x14ac:dyDescent="0.25">
      <c r="E44" s="356" t="s">
        <v>622</v>
      </c>
      <c r="F44" s="356"/>
      <c r="G44" s="356"/>
      <c r="H44" s="206"/>
    </row>
    <row r="45" spans="2:8" ht="15.75" x14ac:dyDescent="0.25">
      <c r="E45" s="356"/>
      <c r="F45" s="356"/>
      <c r="G45" s="356"/>
    </row>
    <row r="46" spans="2:8" ht="15.75" x14ac:dyDescent="0.25">
      <c r="E46" s="292"/>
      <c r="F46" s="293"/>
      <c r="G46" s="294"/>
    </row>
    <row r="47" spans="2:8" ht="15.75" x14ac:dyDescent="0.25">
      <c r="E47" s="292"/>
      <c r="F47" s="293"/>
      <c r="G47" s="294"/>
    </row>
    <row r="48" spans="2:8" ht="15.75" x14ac:dyDescent="0.25">
      <c r="E48" s="292"/>
      <c r="F48" s="293"/>
      <c r="G48" s="294"/>
    </row>
    <row r="49" spans="5:8" ht="15.75" x14ac:dyDescent="0.25">
      <c r="E49" s="349" t="s">
        <v>623</v>
      </c>
      <c r="F49" s="349"/>
      <c r="G49" s="349"/>
      <c r="H49" s="207"/>
    </row>
  </sheetData>
  <mergeCells count="6">
    <mergeCell ref="E49:G49"/>
    <mergeCell ref="D18:D20"/>
    <mergeCell ref="B9:I9"/>
    <mergeCell ref="E43:G43"/>
    <mergeCell ref="E44:G44"/>
    <mergeCell ref="E45:G45"/>
  </mergeCells>
  <pageMargins left="0.33" right="0.25" top="0.78740157480314965" bottom="0.70866141732283472" header="0.62992125984251968" footer="0.31496062992125984"/>
  <pageSetup paperSize="5" scale="95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76"/>
  <sheetViews>
    <sheetView topLeftCell="A43" workbookViewId="0">
      <selection activeCell="L47" sqref="L47"/>
    </sheetView>
  </sheetViews>
  <sheetFormatPr defaultRowHeight="12.75" x14ac:dyDescent="0.2"/>
  <cols>
    <col min="1" max="1" width="9.140625" style="6"/>
    <col min="2" max="3" width="3.85546875" style="6" customWidth="1"/>
    <col min="4" max="4" width="48.28515625" style="6" customWidth="1"/>
    <col min="5" max="5" width="14.140625" style="6" customWidth="1"/>
    <col min="6" max="6" width="18.5703125" style="6" customWidth="1"/>
    <col min="7" max="7" width="18" style="23" customWidth="1"/>
    <col min="8" max="8" width="5.5703125" style="23" customWidth="1"/>
    <col min="9" max="9" width="6.28515625" style="6" customWidth="1"/>
    <col min="10" max="16384" width="9.140625" style="6"/>
  </cols>
  <sheetData>
    <row r="1" spans="2:9" x14ac:dyDescent="0.2">
      <c r="D1" s="188" t="s">
        <v>383</v>
      </c>
      <c r="E1" s="189" t="s">
        <v>379</v>
      </c>
      <c r="G1" s="24"/>
      <c r="H1" s="24"/>
    </row>
    <row r="2" spans="2:9" x14ac:dyDescent="0.2">
      <c r="D2"/>
      <c r="E2" s="190" t="s">
        <v>380</v>
      </c>
      <c r="G2" s="24"/>
      <c r="H2" s="24"/>
    </row>
    <row r="3" spans="2:9" x14ac:dyDescent="0.2">
      <c r="D3"/>
      <c r="E3" s="190" t="s">
        <v>381</v>
      </c>
      <c r="G3" s="24"/>
      <c r="H3" s="24"/>
    </row>
    <row r="4" spans="2:9" x14ac:dyDescent="0.2">
      <c r="D4"/>
      <c r="E4" s="190" t="s">
        <v>382</v>
      </c>
      <c r="G4" s="24"/>
      <c r="H4" s="24"/>
    </row>
    <row r="5" spans="2:9" x14ac:dyDescent="0.2">
      <c r="E5" s="144"/>
      <c r="F5" s="144"/>
      <c r="G5" s="24"/>
      <c r="H5" s="24"/>
    </row>
    <row r="7" spans="2:9" ht="15.75" x14ac:dyDescent="0.25">
      <c r="B7" s="343" t="s">
        <v>20</v>
      </c>
      <c r="C7" s="343"/>
      <c r="D7" s="384"/>
      <c r="E7" s="384"/>
      <c r="F7" s="384"/>
      <c r="G7" s="384"/>
      <c r="H7" s="384"/>
      <c r="I7" s="384"/>
    </row>
    <row r="8" spans="2:9" ht="15.75" x14ac:dyDescent="0.25">
      <c r="B8" s="343" t="s">
        <v>49</v>
      </c>
      <c r="C8" s="343"/>
      <c r="D8" s="384"/>
      <c r="E8" s="384"/>
      <c r="F8" s="384"/>
      <c r="G8" s="384"/>
      <c r="H8" s="384"/>
      <c r="I8" s="384"/>
    </row>
    <row r="9" spans="2:9" ht="15.75" x14ac:dyDescent="0.25">
      <c r="B9" s="6" t="s">
        <v>18</v>
      </c>
      <c r="D9" s="8" t="s">
        <v>9</v>
      </c>
    </row>
    <row r="10" spans="2:9" ht="15.75" x14ac:dyDescent="0.25">
      <c r="D10" s="8"/>
    </row>
    <row r="11" spans="2:9" ht="15.75" x14ac:dyDescent="0.25">
      <c r="D11" s="8" t="s">
        <v>46</v>
      </c>
      <c r="E11" s="244" t="s">
        <v>340</v>
      </c>
    </row>
    <row r="12" spans="2:9" ht="15.75" x14ac:dyDescent="0.25">
      <c r="D12" s="8" t="s">
        <v>216</v>
      </c>
      <c r="E12" s="245" t="s">
        <v>390</v>
      </c>
    </row>
    <row r="13" spans="2:9" ht="15.75" x14ac:dyDescent="0.25">
      <c r="D13" s="8" t="s">
        <v>11</v>
      </c>
      <c r="E13" s="244" t="s">
        <v>443</v>
      </c>
    </row>
    <row r="14" spans="2:9" ht="15.75" x14ac:dyDescent="0.25">
      <c r="D14" s="8" t="s">
        <v>12</v>
      </c>
      <c r="E14" s="244" t="s">
        <v>341</v>
      </c>
    </row>
    <row r="15" spans="2:9" ht="15.75" x14ac:dyDescent="0.25">
      <c r="D15" s="8" t="s">
        <v>13</v>
      </c>
      <c r="E15" s="244" t="s">
        <v>540</v>
      </c>
    </row>
    <row r="16" spans="2:9" ht="15.75" x14ac:dyDescent="0.25">
      <c r="D16" s="8"/>
      <c r="E16" s="244" t="s">
        <v>14</v>
      </c>
    </row>
    <row r="17" spans="2:9" ht="15.75" x14ac:dyDescent="0.25">
      <c r="D17" s="8"/>
    </row>
    <row r="18" spans="2:9" ht="15.75" x14ac:dyDescent="0.25">
      <c r="D18" s="8" t="s">
        <v>15</v>
      </c>
    </row>
    <row r="19" spans="2:9" ht="15.75" x14ac:dyDescent="0.25">
      <c r="D19" s="8" t="s">
        <v>46</v>
      </c>
      <c r="E19" s="244" t="s">
        <v>444</v>
      </c>
    </row>
    <row r="20" spans="2:9" ht="15.75" x14ac:dyDescent="0.25">
      <c r="D20" s="8" t="s">
        <v>216</v>
      </c>
      <c r="E20" s="245" t="s">
        <v>343</v>
      </c>
    </row>
    <row r="21" spans="2:9" ht="15.75" x14ac:dyDescent="0.25">
      <c r="D21" s="8" t="s">
        <v>11</v>
      </c>
      <c r="E21" s="244" t="s">
        <v>443</v>
      </c>
    </row>
    <row r="22" spans="2:9" ht="15.75" x14ac:dyDescent="0.25">
      <c r="D22" s="8" t="s">
        <v>12</v>
      </c>
      <c r="E22" s="244" t="s">
        <v>341</v>
      </c>
    </row>
    <row r="23" spans="2:9" ht="15.75" x14ac:dyDescent="0.25">
      <c r="D23" s="8" t="s">
        <v>13</v>
      </c>
      <c r="E23" s="244" t="s">
        <v>342</v>
      </c>
    </row>
    <row r="24" spans="2:9" ht="15.75" x14ac:dyDescent="0.2">
      <c r="E24" s="244" t="s">
        <v>14</v>
      </c>
    </row>
    <row r="25" spans="2:9" ht="15.75" x14ac:dyDescent="0.25">
      <c r="E25" s="8"/>
    </row>
    <row r="26" spans="2:9" ht="6.75" customHeight="1" x14ac:dyDescent="0.2"/>
    <row r="27" spans="2:9" x14ac:dyDescent="0.2">
      <c r="B27" s="385" t="s">
        <v>0</v>
      </c>
      <c r="C27" s="386"/>
      <c r="D27" s="93" t="s">
        <v>44</v>
      </c>
      <c r="E27" s="10" t="s">
        <v>225</v>
      </c>
      <c r="F27" s="93"/>
      <c r="G27" s="93"/>
      <c r="H27" s="93" t="s">
        <v>5</v>
      </c>
      <c r="I27" s="93"/>
    </row>
    <row r="28" spans="2:9" x14ac:dyDescent="0.2">
      <c r="B28" s="387"/>
      <c r="C28" s="388"/>
      <c r="D28" s="94" t="s">
        <v>45</v>
      </c>
      <c r="E28" s="94" t="s">
        <v>226</v>
      </c>
      <c r="F28" s="94" t="s">
        <v>3</v>
      </c>
      <c r="G28" s="94" t="s">
        <v>4</v>
      </c>
      <c r="H28" s="94" t="s">
        <v>6</v>
      </c>
      <c r="I28" s="94" t="s">
        <v>51</v>
      </c>
    </row>
    <row r="29" spans="2:9" x14ac:dyDescent="0.2">
      <c r="B29" s="389"/>
      <c r="C29" s="390"/>
      <c r="D29" s="98"/>
      <c r="E29" s="98" t="s">
        <v>18</v>
      </c>
      <c r="F29" s="98"/>
      <c r="G29" s="98"/>
      <c r="H29" s="98" t="s">
        <v>7</v>
      </c>
      <c r="I29" s="98"/>
    </row>
    <row r="30" spans="2:9" x14ac:dyDescent="0.2">
      <c r="B30" s="117">
        <v>1</v>
      </c>
      <c r="C30" s="391" t="s">
        <v>240</v>
      </c>
      <c r="D30" s="392"/>
      <c r="E30" s="94"/>
      <c r="F30" s="94"/>
      <c r="G30" s="94"/>
      <c r="H30" s="94"/>
      <c r="I30" s="94"/>
    </row>
    <row r="31" spans="2:9" x14ac:dyDescent="0.2">
      <c r="B31" s="94"/>
      <c r="C31" s="94">
        <v>1</v>
      </c>
      <c r="D31" s="107" t="s">
        <v>549</v>
      </c>
      <c r="E31" s="94" t="s">
        <v>551</v>
      </c>
      <c r="F31" s="94" t="s">
        <v>388</v>
      </c>
      <c r="G31" s="96" t="s">
        <v>553</v>
      </c>
      <c r="H31" s="94">
        <v>1</v>
      </c>
      <c r="I31" s="94" t="s">
        <v>554</v>
      </c>
    </row>
    <row r="32" spans="2:9" x14ac:dyDescent="0.2">
      <c r="B32" s="94"/>
      <c r="C32" s="94"/>
      <c r="D32" s="107" t="s">
        <v>550</v>
      </c>
      <c r="E32" s="94" t="s">
        <v>552</v>
      </c>
      <c r="F32" s="94"/>
      <c r="G32" s="96"/>
      <c r="H32" s="94"/>
      <c r="I32" s="94"/>
    </row>
    <row r="33" spans="2:10" x14ac:dyDescent="0.2">
      <c r="B33" s="94"/>
      <c r="C33" s="94">
        <v>2</v>
      </c>
      <c r="D33" s="6" t="s">
        <v>555</v>
      </c>
      <c r="E33" s="94" t="s">
        <v>551</v>
      </c>
      <c r="F33" s="94" t="s">
        <v>388</v>
      </c>
      <c r="G33" s="97" t="s">
        <v>558</v>
      </c>
      <c r="H33" s="94">
        <v>1</v>
      </c>
      <c r="I33" s="94" t="s">
        <v>556</v>
      </c>
    </row>
    <row r="34" spans="2:10" x14ac:dyDescent="0.2">
      <c r="B34" s="94"/>
      <c r="C34" s="94"/>
      <c r="E34" s="94" t="s">
        <v>552</v>
      </c>
      <c r="F34" s="94"/>
      <c r="G34" s="96"/>
      <c r="H34" s="94"/>
      <c r="I34" s="94"/>
    </row>
    <row r="35" spans="2:10" x14ac:dyDescent="0.2">
      <c r="B35" s="94"/>
      <c r="C35" s="94">
        <v>3</v>
      </c>
      <c r="D35" s="107" t="s">
        <v>557</v>
      </c>
      <c r="E35" s="94" t="s">
        <v>212</v>
      </c>
      <c r="F35" s="94" t="s">
        <v>388</v>
      </c>
      <c r="G35" s="181" t="s">
        <v>559</v>
      </c>
      <c r="H35" s="94">
        <v>1</v>
      </c>
      <c r="I35" s="94" t="s">
        <v>560</v>
      </c>
    </row>
    <row r="36" spans="2:10" x14ac:dyDescent="0.2">
      <c r="B36" s="94"/>
      <c r="C36" s="94">
        <v>4</v>
      </c>
      <c r="D36" s="107" t="s">
        <v>561</v>
      </c>
      <c r="E36" s="94" t="s">
        <v>211</v>
      </c>
      <c r="F36" s="94" t="s">
        <v>388</v>
      </c>
      <c r="G36" s="96" t="s">
        <v>562</v>
      </c>
      <c r="H36" s="94">
        <v>1</v>
      </c>
      <c r="I36" s="94" t="s">
        <v>563</v>
      </c>
      <c r="J36" s="6">
        <f>SUM(H31:H36)</f>
        <v>4</v>
      </c>
    </row>
    <row r="37" spans="2:10" x14ac:dyDescent="0.2">
      <c r="B37" s="117">
        <v>7</v>
      </c>
      <c r="C37" s="393" t="s">
        <v>241</v>
      </c>
      <c r="D37" s="394"/>
      <c r="E37" s="94"/>
      <c r="F37" s="94"/>
      <c r="G37" s="97"/>
      <c r="H37" s="94"/>
      <c r="I37" s="94"/>
    </row>
    <row r="38" spans="2:10" x14ac:dyDescent="0.2">
      <c r="B38" s="117"/>
      <c r="C38" s="185">
        <v>1</v>
      </c>
      <c r="D38" s="107" t="s">
        <v>564</v>
      </c>
      <c r="E38" s="94" t="s">
        <v>363</v>
      </c>
      <c r="F38" s="94" t="s">
        <v>565</v>
      </c>
      <c r="G38" s="97" t="s">
        <v>566</v>
      </c>
      <c r="H38" s="94">
        <v>1</v>
      </c>
      <c r="I38" s="94" t="s">
        <v>567</v>
      </c>
    </row>
    <row r="39" spans="2:10" x14ac:dyDescent="0.2">
      <c r="B39" s="117"/>
      <c r="C39" s="185">
        <v>2</v>
      </c>
      <c r="D39" s="107" t="s">
        <v>568</v>
      </c>
      <c r="E39" s="94" t="s">
        <v>569</v>
      </c>
      <c r="F39" s="94" t="s">
        <v>388</v>
      </c>
      <c r="G39" s="97" t="s">
        <v>570</v>
      </c>
      <c r="H39" s="94">
        <v>1</v>
      </c>
      <c r="I39" s="94" t="s">
        <v>571</v>
      </c>
    </row>
    <row r="40" spans="2:10" x14ac:dyDescent="0.2">
      <c r="B40" s="94"/>
      <c r="C40" s="94">
        <v>3</v>
      </c>
      <c r="D40" s="107" t="s">
        <v>568</v>
      </c>
      <c r="E40" s="94" t="s">
        <v>363</v>
      </c>
      <c r="F40" s="94" t="s">
        <v>388</v>
      </c>
      <c r="G40" s="97" t="s">
        <v>570</v>
      </c>
      <c r="H40" s="94">
        <v>1</v>
      </c>
      <c r="I40" s="94" t="s">
        <v>572</v>
      </c>
    </row>
    <row r="41" spans="2:10" s="192" customFormat="1" ht="25.5" x14ac:dyDescent="0.2">
      <c r="B41" s="255"/>
      <c r="C41" s="255">
        <v>4</v>
      </c>
      <c r="D41" s="194" t="s">
        <v>573</v>
      </c>
      <c r="E41" s="191" t="s">
        <v>575</v>
      </c>
      <c r="F41" s="191" t="s">
        <v>574</v>
      </c>
      <c r="G41" s="260" t="s">
        <v>576</v>
      </c>
      <c r="H41" s="255">
        <v>1</v>
      </c>
      <c r="I41" s="255" t="s">
        <v>577</v>
      </c>
    </row>
    <row r="42" spans="2:10" x14ac:dyDescent="0.2">
      <c r="B42" s="94"/>
      <c r="C42" s="94">
        <v>5</v>
      </c>
      <c r="D42" s="107" t="s">
        <v>578</v>
      </c>
      <c r="E42" s="94" t="s">
        <v>363</v>
      </c>
      <c r="F42" s="94" t="s">
        <v>388</v>
      </c>
      <c r="G42" s="97" t="s">
        <v>579</v>
      </c>
      <c r="H42" s="94">
        <v>1</v>
      </c>
      <c r="I42" s="94" t="s">
        <v>580</v>
      </c>
    </row>
    <row r="43" spans="2:10" x14ac:dyDescent="0.2">
      <c r="B43" s="94"/>
      <c r="C43" s="94">
        <v>6</v>
      </c>
      <c r="D43" s="107" t="s">
        <v>581</v>
      </c>
      <c r="E43" s="94" t="s">
        <v>363</v>
      </c>
      <c r="F43" s="94" t="s">
        <v>388</v>
      </c>
      <c r="G43" s="97" t="s">
        <v>587</v>
      </c>
      <c r="H43" s="94">
        <v>1</v>
      </c>
      <c r="I43" s="94" t="s">
        <v>582</v>
      </c>
    </row>
    <row r="44" spans="2:10" x14ac:dyDescent="0.2">
      <c r="B44" s="94"/>
      <c r="C44" s="256">
        <v>7</v>
      </c>
      <c r="D44" s="193" t="s">
        <v>583</v>
      </c>
      <c r="E44" s="256" t="s">
        <v>363</v>
      </c>
      <c r="F44" s="94" t="s">
        <v>584</v>
      </c>
      <c r="G44" s="97" t="s">
        <v>585</v>
      </c>
      <c r="H44" s="94">
        <v>1</v>
      </c>
      <c r="I44" s="94" t="s">
        <v>586</v>
      </c>
    </row>
    <row r="45" spans="2:10" x14ac:dyDescent="0.2">
      <c r="B45" s="94"/>
      <c r="C45" s="256">
        <v>8</v>
      </c>
      <c r="D45" s="193" t="s">
        <v>588</v>
      </c>
      <c r="E45" s="256" t="s">
        <v>363</v>
      </c>
      <c r="F45" s="94" t="s">
        <v>589</v>
      </c>
      <c r="G45" s="97" t="s">
        <v>590</v>
      </c>
      <c r="H45" s="94">
        <v>1</v>
      </c>
      <c r="I45" s="94" t="s">
        <v>591</v>
      </c>
    </row>
    <row r="46" spans="2:10" x14ac:dyDescent="0.2">
      <c r="B46" s="94"/>
      <c r="C46" s="256">
        <v>9</v>
      </c>
      <c r="D46" s="193" t="s">
        <v>592</v>
      </c>
      <c r="E46" s="256" t="s">
        <v>363</v>
      </c>
      <c r="F46" s="94" t="s">
        <v>388</v>
      </c>
      <c r="G46" s="97" t="s">
        <v>593</v>
      </c>
      <c r="H46" s="94">
        <v>1</v>
      </c>
      <c r="I46" s="94" t="s">
        <v>594</v>
      </c>
    </row>
    <row r="47" spans="2:10" x14ac:dyDescent="0.2">
      <c r="B47" s="94"/>
      <c r="C47" s="256">
        <v>10</v>
      </c>
      <c r="D47" s="193" t="s">
        <v>595</v>
      </c>
      <c r="E47" s="256" t="s">
        <v>363</v>
      </c>
      <c r="F47" s="94" t="s">
        <v>388</v>
      </c>
      <c r="G47" s="97" t="s">
        <v>596</v>
      </c>
      <c r="H47" s="94">
        <v>1</v>
      </c>
      <c r="I47" s="94" t="s">
        <v>597</v>
      </c>
    </row>
    <row r="48" spans="2:10" x14ac:dyDescent="0.2">
      <c r="B48" s="94"/>
      <c r="C48" s="256">
        <v>11</v>
      </c>
      <c r="D48" s="193" t="s">
        <v>598</v>
      </c>
      <c r="E48" s="256" t="s">
        <v>363</v>
      </c>
      <c r="F48" s="94" t="s">
        <v>599</v>
      </c>
      <c r="G48" s="97" t="s">
        <v>600</v>
      </c>
      <c r="H48" s="94">
        <v>1</v>
      </c>
      <c r="I48" s="94" t="s">
        <v>601</v>
      </c>
    </row>
    <row r="49" spans="2:10" x14ac:dyDescent="0.2">
      <c r="B49" s="94"/>
      <c r="C49" s="256">
        <v>12</v>
      </c>
      <c r="D49" s="193" t="s">
        <v>602</v>
      </c>
      <c r="E49" s="256" t="s">
        <v>363</v>
      </c>
      <c r="F49" s="94" t="s">
        <v>388</v>
      </c>
      <c r="G49" s="97" t="s">
        <v>604</v>
      </c>
      <c r="H49" s="94">
        <v>1</v>
      </c>
      <c r="I49" s="94" t="s">
        <v>605</v>
      </c>
    </row>
    <row r="50" spans="2:10" x14ac:dyDescent="0.2">
      <c r="B50" s="94"/>
      <c r="C50" s="256"/>
      <c r="D50" s="193" t="s">
        <v>603</v>
      </c>
      <c r="E50" s="256"/>
      <c r="F50" s="94"/>
      <c r="G50" s="97"/>
      <c r="H50" s="94"/>
      <c r="I50" s="94"/>
    </row>
    <row r="51" spans="2:10" x14ac:dyDescent="0.2">
      <c r="B51" s="186"/>
      <c r="C51" s="94">
        <v>13</v>
      </c>
      <c r="D51" s="107" t="s">
        <v>606</v>
      </c>
      <c r="E51" s="94" t="s">
        <v>363</v>
      </c>
      <c r="F51" s="94" t="s">
        <v>388</v>
      </c>
      <c r="G51" s="97" t="s">
        <v>607</v>
      </c>
      <c r="H51" s="94">
        <v>1</v>
      </c>
      <c r="I51" s="94" t="s">
        <v>608</v>
      </c>
    </row>
    <row r="52" spans="2:10" x14ac:dyDescent="0.2">
      <c r="B52" s="186"/>
      <c r="C52" s="94">
        <v>14</v>
      </c>
      <c r="D52" s="107" t="s">
        <v>609</v>
      </c>
      <c r="E52" s="94" t="s">
        <v>363</v>
      </c>
      <c r="F52" s="94" t="s">
        <v>388</v>
      </c>
      <c r="G52" s="97" t="s">
        <v>610</v>
      </c>
      <c r="H52" s="94">
        <v>1</v>
      </c>
      <c r="I52" s="94" t="s">
        <v>611</v>
      </c>
    </row>
    <row r="53" spans="2:10" x14ac:dyDescent="0.2">
      <c r="B53" s="186"/>
      <c r="C53" s="94">
        <v>15</v>
      </c>
      <c r="D53" s="107" t="s">
        <v>612</v>
      </c>
      <c r="E53" s="94" t="s">
        <v>363</v>
      </c>
      <c r="F53" s="94" t="s">
        <v>613</v>
      </c>
      <c r="G53" s="97" t="s">
        <v>614</v>
      </c>
      <c r="H53" s="94">
        <v>1</v>
      </c>
      <c r="I53" s="94" t="s">
        <v>615</v>
      </c>
      <c r="J53" s="6">
        <f>SUM(H38:H53)</f>
        <v>15</v>
      </c>
    </row>
    <row r="54" spans="2:10" ht="3" customHeight="1" x14ac:dyDescent="0.2">
      <c r="B54" s="98"/>
      <c r="C54" s="98"/>
      <c r="D54" s="108"/>
      <c r="E54" s="98"/>
      <c r="F54" s="98"/>
      <c r="G54" s="261"/>
      <c r="H54" s="98"/>
      <c r="I54" s="98"/>
      <c r="J54" s="6">
        <f>SUM(H54:H54)</f>
        <v>0</v>
      </c>
    </row>
    <row r="55" spans="2:10" s="102" customFormat="1" ht="13.5" thickBot="1" x14ac:dyDescent="0.25">
      <c r="B55" s="99"/>
      <c r="C55" s="100"/>
      <c r="D55" s="100" t="s">
        <v>5</v>
      </c>
      <c r="E55" s="99"/>
      <c r="F55" s="100"/>
      <c r="G55" s="262"/>
      <c r="H55" s="101">
        <f>SUM(H31:H53)</f>
        <v>19</v>
      </c>
      <c r="I55" s="99"/>
      <c r="J55" s="102">
        <f>SUM(J31:J54)</f>
        <v>19</v>
      </c>
    </row>
    <row r="56" spans="2:10" ht="3.75" customHeight="1" x14ac:dyDescent="0.2">
      <c r="G56" s="263"/>
    </row>
    <row r="57" spans="2:10" ht="15.75" x14ac:dyDescent="0.25">
      <c r="B57" s="8" t="s">
        <v>19</v>
      </c>
      <c r="C57" s="8"/>
    </row>
    <row r="58" spans="2:10" ht="15.75" x14ac:dyDescent="0.25">
      <c r="F58" s="342" t="str">
        <f>Pengajaran!F90</f>
        <v>Fakultas Bahasa dan Seni</v>
      </c>
      <c r="G58" s="342"/>
      <c r="H58" s="342"/>
      <c r="I58" s="342"/>
    </row>
    <row r="59" spans="2:10" ht="15.75" x14ac:dyDescent="0.25">
      <c r="F59" s="342" t="s">
        <v>43</v>
      </c>
      <c r="G59" s="342"/>
      <c r="H59" s="342"/>
      <c r="I59" s="342"/>
    </row>
    <row r="60" spans="2:10" ht="15.75" x14ac:dyDescent="0.25">
      <c r="F60" s="342" t="str">
        <f>Pengajaran!F92</f>
        <v>Ketua Prodi Seni Musik,</v>
      </c>
      <c r="G60" s="342"/>
      <c r="H60" s="342"/>
      <c r="I60" s="342"/>
    </row>
    <row r="61" spans="2:10" ht="15.75" x14ac:dyDescent="0.25">
      <c r="F61" s="8"/>
      <c r="G61" s="22"/>
      <c r="H61" s="22"/>
      <c r="I61" s="8"/>
    </row>
    <row r="62" spans="2:10" ht="15.75" x14ac:dyDescent="0.25">
      <c r="F62" s="8"/>
      <c r="G62" s="22"/>
      <c r="H62" s="22"/>
      <c r="I62" s="8"/>
    </row>
    <row r="63" spans="2:10" ht="15.75" x14ac:dyDescent="0.25">
      <c r="F63" s="8"/>
      <c r="G63" s="22"/>
      <c r="H63" s="22"/>
      <c r="I63" s="8"/>
    </row>
    <row r="64" spans="2:10" ht="15.75" x14ac:dyDescent="0.25">
      <c r="F64" s="343" t="str">
        <f>Pengajaran!F96</f>
        <v>Junita Batubara, S.Sn., M.Sn., Ph.D</v>
      </c>
      <c r="G64" s="342"/>
      <c r="H64" s="342"/>
      <c r="I64" s="342"/>
    </row>
    <row r="65" spans="2:9" x14ac:dyDescent="0.2">
      <c r="B65" s="15"/>
      <c r="C65" s="15"/>
      <c r="D65" s="15"/>
      <c r="E65" s="95"/>
      <c r="F65" s="95"/>
      <c r="G65" s="103"/>
      <c r="H65" s="95"/>
      <c r="I65" s="95"/>
    </row>
    <row r="66" spans="2:9" x14ac:dyDescent="0.2">
      <c r="B66" s="15"/>
      <c r="C66" s="15"/>
      <c r="D66" s="15"/>
      <c r="E66" s="95"/>
      <c r="F66" s="95"/>
      <c r="G66" s="103"/>
      <c r="H66" s="95"/>
      <c r="I66" s="95"/>
    </row>
    <row r="67" spans="2:9" x14ac:dyDescent="0.2">
      <c r="B67" s="15"/>
      <c r="C67" s="15"/>
      <c r="D67" s="15"/>
      <c r="E67" s="95"/>
      <c r="F67" s="95"/>
      <c r="G67" s="103"/>
      <c r="H67" s="95"/>
      <c r="I67" s="95"/>
    </row>
    <row r="68" spans="2:9" x14ac:dyDescent="0.2">
      <c r="B68" s="15"/>
      <c r="C68" s="15"/>
      <c r="D68" s="15"/>
      <c r="E68" s="95"/>
      <c r="F68" s="95"/>
      <c r="G68" s="103"/>
      <c r="H68" s="95"/>
      <c r="I68" s="95"/>
    </row>
    <row r="69" spans="2:9" x14ac:dyDescent="0.2">
      <c r="B69" s="15"/>
      <c r="C69" s="15"/>
      <c r="D69" s="15"/>
      <c r="E69" s="95"/>
      <c r="F69" s="95"/>
      <c r="G69" s="103"/>
      <c r="H69" s="95"/>
      <c r="I69" s="95"/>
    </row>
    <row r="70" spans="2:9" x14ac:dyDescent="0.2">
      <c r="B70" s="15"/>
      <c r="C70" s="15"/>
      <c r="D70" s="15"/>
      <c r="E70" s="95"/>
      <c r="F70" s="95"/>
      <c r="G70" s="103"/>
      <c r="H70" s="95"/>
      <c r="I70" s="95"/>
    </row>
    <row r="71" spans="2:9" x14ac:dyDescent="0.2">
      <c r="B71" s="15"/>
      <c r="C71" s="15"/>
      <c r="D71" s="15"/>
      <c r="E71" s="95"/>
      <c r="F71" s="95"/>
      <c r="G71" s="103"/>
      <c r="H71" s="95"/>
      <c r="I71" s="95"/>
    </row>
    <row r="72" spans="2:9" x14ac:dyDescent="0.2">
      <c r="B72" s="15"/>
      <c r="C72" s="15"/>
      <c r="D72" s="15"/>
      <c r="E72" s="95"/>
      <c r="F72" s="95"/>
      <c r="G72" s="103"/>
      <c r="H72" s="95"/>
      <c r="I72" s="95"/>
    </row>
    <row r="73" spans="2:9" x14ac:dyDescent="0.2">
      <c r="B73" s="15"/>
      <c r="C73" s="15"/>
      <c r="D73" s="15"/>
      <c r="E73" s="95"/>
      <c r="F73" s="95"/>
      <c r="G73" s="103"/>
      <c r="H73" s="95"/>
      <c r="I73" s="95"/>
    </row>
    <row r="74" spans="2:9" x14ac:dyDescent="0.2">
      <c r="B74" s="15"/>
      <c r="C74" s="15"/>
      <c r="D74" s="15"/>
      <c r="E74" s="95"/>
      <c r="F74" s="95"/>
      <c r="G74" s="103"/>
      <c r="H74" s="95"/>
      <c r="I74" s="95"/>
    </row>
    <row r="75" spans="2:9" x14ac:dyDescent="0.2">
      <c r="B75" s="15"/>
      <c r="C75" s="15"/>
      <c r="D75" s="15"/>
      <c r="E75" s="95"/>
      <c r="F75" s="95"/>
      <c r="G75" s="103"/>
      <c r="H75" s="95"/>
      <c r="I75" s="95"/>
    </row>
    <row r="76" spans="2:9" x14ac:dyDescent="0.2">
      <c r="B76" s="15"/>
      <c r="C76" s="15"/>
      <c r="D76" s="15"/>
      <c r="E76" s="95"/>
      <c r="F76" s="95"/>
      <c r="G76" s="103"/>
      <c r="H76" s="95"/>
      <c r="I76" s="95"/>
    </row>
  </sheetData>
  <mergeCells count="9">
    <mergeCell ref="F59:I59"/>
    <mergeCell ref="F60:I60"/>
    <mergeCell ref="F64:I64"/>
    <mergeCell ref="B7:I7"/>
    <mergeCell ref="B8:I8"/>
    <mergeCell ref="B27:C29"/>
    <mergeCell ref="C30:D30"/>
    <mergeCell ref="C37:D37"/>
    <mergeCell ref="F58:I58"/>
  </mergeCells>
  <pageMargins left="0.4" right="0.35433070866141736" top="0.51" bottom="0.74803149606299213" header="0.31496062992125984" footer="0.31496062992125984"/>
  <pageSetup paperSize="5" scale="8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3"/>
  <sheetViews>
    <sheetView topLeftCell="A34" workbookViewId="0">
      <selection activeCell="N32" sqref="N32"/>
    </sheetView>
  </sheetViews>
  <sheetFormatPr defaultRowHeight="15" x14ac:dyDescent="0.25"/>
  <cols>
    <col min="1" max="1" width="5.85546875" style="25" customWidth="1"/>
    <col min="2" max="2" width="4.140625" style="25" customWidth="1"/>
    <col min="3" max="3" width="3.5703125" style="25" customWidth="1"/>
    <col min="4" max="4" width="27.28515625" style="25" customWidth="1"/>
    <col min="5" max="5" width="9.28515625" style="25" customWidth="1"/>
    <col min="6" max="6" width="5.85546875" style="25" customWidth="1"/>
    <col min="7" max="7" width="6.140625" style="25" customWidth="1"/>
    <col min="8" max="8" width="8" style="25" customWidth="1"/>
    <col min="9" max="9" width="7.42578125" style="25" customWidth="1"/>
    <col min="10" max="10" width="10.42578125" style="25" customWidth="1"/>
    <col min="11" max="11" width="9" style="25" customWidth="1"/>
    <col min="12" max="16384" width="9.140625" style="25"/>
  </cols>
  <sheetData>
    <row r="1" spans="2:11" x14ac:dyDescent="0.25">
      <c r="B1" s="331" t="s">
        <v>53</v>
      </c>
      <c r="C1" s="331"/>
      <c r="D1" s="331"/>
      <c r="E1" s="331"/>
      <c r="F1" s="331"/>
      <c r="G1" s="331"/>
      <c r="H1" s="331"/>
      <c r="I1" s="331"/>
      <c r="J1" s="331"/>
      <c r="K1" s="331"/>
    </row>
    <row r="2" spans="2:11" x14ac:dyDescent="0.25">
      <c r="B2" s="332" t="s">
        <v>54</v>
      </c>
      <c r="C2" s="332"/>
      <c r="D2" s="332"/>
      <c r="E2" s="332"/>
      <c r="F2" s="332"/>
      <c r="G2" s="332"/>
      <c r="H2" s="332"/>
      <c r="I2" s="332"/>
      <c r="J2" s="332"/>
      <c r="K2" s="332"/>
    </row>
    <row r="3" spans="2:11" x14ac:dyDescent="0.25">
      <c r="B3" s="332" t="s">
        <v>359</v>
      </c>
      <c r="C3" s="332"/>
      <c r="D3" s="332"/>
      <c r="E3" s="332"/>
      <c r="F3" s="332"/>
      <c r="G3" s="332"/>
      <c r="H3" s="332"/>
      <c r="I3" s="332"/>
      <c r="J3" s="332"/>
      <c r="K3" s="332"/>
    </row>
    <row r="4" spans="2:11" x14ac:dyDescent="0.25">
      <c r="B4" s="331" t="s">
        <v>55</v>
      </c>
      <c r="C4" s="331"/>
      <c r="D4" s="331"/>
      <c r="E4" s="331"/>
      <c r="F4" s="331"/>
      <c r="G4" s="331"/>
      <c r="H4" s="331"/>
      <c r="I4" s="331"/>
      <c r="J4" s="331"/>
      <c r="K4" s="331"/>
    </row>
    <row r="7" spans="2:11" ht="24" customHeight="1" x14ac:dyDescent="0.25">
      <c r="B7" s="109" t="s">
        <v>56</v>
      </c>
      <c r="C7" s="312" t="s">
        <v>57</v>
      </c>
      <c r="D7" s="312"/>
      <c r="E7" s="312"/>
      <c r="F7" s="312"/>
      <c r="G7" s="312"/>
      <c r="H7" s="312"/>
      <c r="I7" s="312"/>
      <c r="J7" s="312"/>
      <c r="K7" s="312"/>
    </row>
    <row r="8" spans="2:11" x14ac:dyDescent="0.25">
      <c r="B8" s="306" t="s">
        <v>18</v>
      </c>
      <c r="C8" s="27">
        <v>1</v>
      </c>
      <c r="D8" s="318" t="s">
        <v>16</v>
      </c>
      <c r="E8" s="318"/>
      <c r="F8" s="318" t="s">
        <v>489</v>
      </c>
      <c r="G8" s="318"/>
      <c r="H8" s="318"/>
      <c r="I8" s="318"/>
      <c r="J8" s="318"/>
      <c r="K8" s="318"/>
    </row>
    <row r="9" spans="2:11" x14ac:dyDescent="0.25">
      <c r="B9" s="306"/>
      <c r="C9" s="27">
        <v>2</v>
      </c>
      <c r="D9" s="318" t="s">
        <v>213</v>
      </c>
      <c r="E9" s="318"/>
      <c r="F9" s="330" t="s">
        <v>491</v>
      </c>
      <c r="G9" s="318"/>
      <c r="H9" s="318"/>
      <c r="I9" s="318"/>
      <c r="J9" s="318"/>
      <c r="K9" s="318"/>
    </row>
    <row r="10" spans="2:11" x14ac:dyDescent="0.25">
      <c r="B10" s="306"/>
      <c r="C10" s="27">
        <v>3</v>
      </c>
      <c r="D10" s="318" t="s">
        <v>58</v>
      </c>
      <c r="E10" s="318"/>
      <c r="F10" s="318" t="s">
        <v>492</v>
      </c>
      <c r="G10" s="318"/>
      <c r="H10" s="318"/>
      <c r="I10" s="318"/>
      <c r="J10" s="318"/>
      <c r="K10" s="318"/>
    </row>
    <row r="11" spans="2:11" x14ac:dyDescent="0.25">
      <c r="B11" s="306"/>
      <c r="C11" s="27">
        <v>4</v>
      </c>
      <c r="D11" s="318" t="s">
        <v>59</v>
      </c>
      <c r="E11" s="318"/>
      <c r="F11" s="318" t="s">
        <v>360</v>
      </c>
      <c r="G11" s="318"/>
      <c r="H11" s="318"/>
      <c r="I11" s="318"/>
      <c r="J11" s="318"/>
      <c r="K11" s="318"/>
    </row>
    <row r="12" spans="2:11" x14ac:dyDescent="0.25">
      <c r="B12" s="306"/>
      <c r="C12" s="27">
        <v>5</v>
      </c>
      <c r="D12" s="318" t="s">
        <v>60</v>
      </c>
      <c r="E12" s="318"/>
      <c r="F12" s="318" t="s">
        <v>493</v>
      </c>
      <c r="G12" s="318"/>
      <c r="H12" s="318"/>
      <c r="I12" s="318"/>
      <c r="J12" s="318"/>
      <c r="K12" s="318"/>
    </row>
    <row r="13" spans="2:11" x14ac:dyDescent="0.25">
      <c r="B13" s="306"/>
      <c r="C13" s="57">
        <v>6</v>
      </c>
      <c r="D13" s="333" t="s">
        <v>61</v>
      </c>
      <c r="E13" s="333"/>
      <c r="F13" s="333" t="s">
        <v>494</v>
      </c>
      <c r="G13" s="333"/>
      <c r="H13" s="333"/>
      <c r="I13" s="333"/>
      <c r="J13" s="333"/>
      <c r="K13" s="333"/>
    </row>
    <row r="14" spans="2:11" x14ac:dyDescent="0.25">
      <c r="B14" s="299"/>
      <c r="C14" s="58">
        <v>7</v>
      </c>
      <c r="D14" s="334" t="s">
        <v>62</v>
      </c>
      <c r="E14" s="335"/>
      <c r="F14" s="327" t="s">
        <v>495</v>
      </c>
      <c r="G14" s="328"/>
      <c r="H14" s="328"/>
      <c r="I14" s="328"/>
      <c r="J14" s="328"/>
      <c r="K14" s="329"/>
    </row>
    <row r="15" spans="2:11" x14ac:dyDescent="0.25">
      <c r="B15" s="306"/>
      <c r="C15" s="27">
        <v>8</v>
      </c>
      <c r="D15" s="318" t="s">
        <v>63</v>
      </c>
      <c r="E15" s="318"/>
      <c r="F15" s="318" t="s">
        <v>357</v>
      </c>
      <c r="G15" s="318"/>
      <c r="H15" s="318"/>
      <c r="I15" s="318"/>
      <c r="J15" s="318"/>
      <c r="K15" s="318"/>
    </row>
    <row r="16" spans="2:11" x14ac:dyDescent="0.25">
      <c r="B16" s="306"/>
      <c r="C16" s="312">
        <v>9</v>
      </c>
      <c r="D16" s="322" t="s">
        <v>64</v>
      </c>
      <c r="E16" s="28" t="s">
        <v>65</v>
      </c>
      <c r="F16" s="318" t="s">
        <v>496</v>
      </c>
      <c r="G16" s="318"/>
      <c r="H16" s="318"/>
      <c r="I16" s="318"/>
      <c r="J16" s="318"/>
      <c r="K16" s="318"/>
    </row>
    <row r="17" spans="2:16" x14ac:dyDescent="0.25">
      <c r="B17" s="306"/>
      <c r="C17" s="312"/>
      <c r="D17" s="322"/>
      <c r="E17" s="28" t="s">
        <v>66</v>
      </c>
      <c r="F17" s="318" t="s">
        <v>497</v>
      </c>
      <c r="G17" s="318"/>
      <c r="H17" s="318"/>
      <c r="I17" s="318"/>
      <c r="J17" s="318"/>
      <c r="K17" s="318"/>
    </row>
    <row r="18" spans="2:16" x14ac:dyDescent="0.25">
      <c r="B18" s="306"/>
      <c r="C18" s="28">
        <v>10</v>
      </c>
      <c r="D18" s="318" t="s">
        <v>13</v>
      </c>
      <c r="E18" s="318"/>
      <c r="F18" s="318" t="s">
        <v>358</v>
      </c>
      <c r="G18" s="318"/>
      <c r="H18" s="318"/>
      <c r="I18" s="318"/>
      <c r="J18" s="318"/>
      <c r="K18" s="318"/>
    </row>
    <row r="19" spans="2:16" x14ac:dyDescent="0.25">
      <c r="B19" s="302" t="s">
        <v>67</v>
      </c>
      <c r="C19" s="336" t="s">
        <v>55</v>
      </c>
      <c r="D19" s="337"/>
      <c r="E19" s="337"/>
      <c r="F19" s="337"/>
      <c r="G19" s="338"/>
      <c r="H19" s="304" t="s">
        <v>68</v>
      </c>
      <c r="I19" s="304" t="s">
        <v>69</v>
      </c>
      <c r="J19" s="299" t="s">
        <v>70</v>
      </c>
      <c r="K19" s="301"/>
    </row>
    <row r="20" spans="2:16" x14ac:dyDescent="0.25">
      <c r="B20" s="303"/>
      <c r="C20" s="339"/>
      <c r="D20" s="340"/>
      <c r="E20" s="340"/>
      <c r="F20" s="340"/>
      <c r="G20" s="341"/>
      <c r="H20" s="305"/>
      <c r="I20" s="305"/>
      <c r="J20" s="31" t="s">
        <v>71</v>
      </c>
      <c r="K20" s="27" t="s">
        <v>72</v>
      </c>
    </row>
    <row r="21" spans="2:16" x14ac:dyDescent="0.25">
      <c r="B21" s="32" t="s">
        <v>18</v>
      </c>
      <c r="C21" s="33" t="s">
        <v>73</v>
      </c>
      <c r="D21" s="34"/>
      <c r="E21" s="34"/>
      <c r="F21" s="34"/>
      <c r="G21" s="34"/>
      <c r="H21" s="29" t="s">
        <v>18</v>
      </c>
      <c r="I21" s="32"/>
      <c r="K21" s="32"/>
    </row>
    <row r="22" spans="2:16" x14ac:dyDescent="0.25">
      <c r="B22" s="32">
        <v>1</v>
      </c>
      <c r="C22" s="33" t="s">
        <v>74</v>
      </c>
      <c r="D22" s="34"/>
      <c r="E22" s="34"/>
      <c r="F22" s="34"/>
      <c r="G22" s="34"/>
      <c r="H22" s="32"/>
      <c r="I22" s="32" t="s">
        <v>18</v>
      </c>
      <c r="J22" s="35" t="s">
        <v>18</v>
      </c>
      <c r="K22" s="35" t="s">
        <v>18</v>
      </c>
      <c r="N22" s="36"/>
    </row>
    <row r="23" spans="2:16" x14ac:dyDescent="0.25">
      <c r="B23" s="32"/>
      <c r="C23" s="37" t="s">
        <v>75</v>
      </c>
      <c r="D23" s="38" t="s">
        <v>76</v>
      </c>
      <c r="E23" s="34"/>
      <c r="F23" s="34"/>
      <c r="G23" s="34"/>
      <c r="H23" s="35">
        <v>215.48</v>
      </c>
      <c r="I23" s="35">
        <f>Pengajaran!G86</f>
        <v>179.5</v>
      </c>
      <c r="J23" s="35">
        <f>I23+H23</f>
        <v>394.98</v>
      </c>
      <c r="K23" s="35"/>
      <c r="L23" s="36"/>
      <c r="N23" s="36"/>
    </row>
    <row r="24" spans="2:16" x14ac:dyDescent="0.25">
      <c r="B24" s="32"/>
      <c r="C24" s="37" t="s">
        <v>77</v>
      </c>
      <c r="D24" s="38" t="s">
        <v>78</v>
      </c>
      <c r="E24" s="34"/>
      <c r="F24" s="34"/>
      <c r="G24" s="34"/>
      <c r="H24" s="35">
        <v>107.02</v>
      </c>
      <c r="I24" s="35">
        <f>Penelitian!G99</f>
        <v>175.14285714285714</v>
      </c>
      <c r="J24" s="35">
        <f>I24+H24</f>
        <v>282.16285714285715</v>
      </c>
      <c r="K24" s="35"/>
      <c r="L24" s="36"/>
    </row>
    <row r="25" spans="2:16" x14ac:dyDescent="0.25">
      <c r="B25" s="32"/>
      <c r="C25" s="37" t="s">
        <v>79</v>
      </c>
      <c r="D25" s="38" t="s">
        <v>80</v>
      </c>
      <c r="E25" s="34"/>
      <c r="F25" s="34"/>
      <c r="G25" s="34"/>
      <c r="H25" s="39">
        <v>27.5</v>
      </c>
      <c r="I25" s="35">
        <f>Pengabdian!G39</f>
        <v>12</v>
      </c>
      <c r="J25" s="35">
        <f>I25+H25</f>
        <v>39.5</v>
      </c>
      <c r="K25" s="35"/>
      <c r="L25" s="36"/>
    </row>
    <row r="26" spans="2:16" x14ac:dyDescent="0.25">
      <c r="B26" s="299" t="s">
        <v>5</v>
      </c>
      <c r="C26" s="300"/>
      <c r="D26" s="300"/>
      <c r="E26" s="300"/>
      <c r="F26" s="300"/>
      <c r="G26" s="301"/>
      <c r="H26" s="41">
        <f>SUM(H23:H25)</f>
        <v>350</v>
      </c>
      <c r="I26" s="41">
        <f>SUM(I23:I25)</f>
        <v>366.64285714285711</v>
      </c>
      <c r="J26" s="41">
        <f>SUM(J23:J25)</f>
        <v>716.64285714285711</v>
      </c>
      <c r="K26" s="41"/>
    </row>
    <row r="27" spans="2:16" x14ac:dyDescent="0.25">
      <c r="B27" s="32">
        <v>2</v>
      </c>
      <c r="C27" s="33" t="s">
        <v>81</v>
      </c>
      <c r="D27" s="34"/>
      <c r="E27" s="34"/>
      <c r="F27" s="34"/>
      <c r="G27" s="34"/>
      <c r="H27" s="35"/>
      <c r="I27" s="35" t="s">
        <v>18</v>
      </c>
      <c r="J27" s="35" t="s">
        <v>18</v>
      </c>
      <c r="K27" s="35" t="s">
        <v>18</v>
      </c>
    </row>
    <row r="28" spans="2:16" x14ac:dyDescent="0.25">
      <c r="B28" s="32"/>
      <c r="C28" s="33" t="s">
        <v>18</v>
      </c>
      <c r="D28" s="34" t="s">
        <v>82</v>
      </c>
      <c r="E28" s="34"/>
      <c r="F28" s="34"/>
      <c r="G28" s="34"/>
      <c r="H28" s="35">
        <v>50</v>
      </c>
      <c r="I28" s="35">
        <f>Penunjang!H55</f>
        <v>19</v>
      </c>
      <c r="J28" s="35">
        <f>I28+H28</f>
        <v>69</v>
      </c>
      <c r="K28" s="39"/>
      <c r="L28" s="36"/>
    </row>
    <row r="29" spans="2:16" x14ac:dyDescent="0.25">
      <c r="B29" s="299" t="s">
        <v>5</v>
      </c>
      <c r="C29" s="300"/>
      <c r="D29" s="300"/>
      <c r="E29" s="300"/>
      <c r="F29" s="300"/>
      <c r="G29" s="301"/>
      <c r="H29" s="41">
        <f>SUM(H28)</f>
        <v>50</v>
      </c>
      <c r="I29" s="41">
        <f>SUM(I28)</f>
        <v>19</v>
      </c>
      <c r="J29" s="41">
        <f>J28</f>
        <v>69</v>
      </c>
      <c r="K29" s="41"/>
      <c r="L29" s="36"/>
    </row>
    <row r="30" spans="2:16" x14ac:dyDescent="0.25">
      <c r="B30" s="299" t="s">
        <v>83</v>
      </c>
      <c r="C30" s="300"/>
      <c r="D30" s="300"/>
      <c r="E30" s="300"/>
      <c r="F30" s="300"/>
      <c r="G30" s="301"/>
      <c r="H30" s="42">
        <f>H26+H28</f>
        <v>400</v>
      </c>
      <c r="I30" s="42">
        <f>I26+I28</f>
        <v>385.64285714285711</v>
      </c>
      <c r="J30" s="42">
        <f>J26+J29</f>
        <v>785.64285714285711</v>
      </c>
      <c r="K30" s="42"/>
      <c r="L30" s="36"/>
    </row>
    <row r="31" spans="2:16" x14ac:dyDescent="0.25">
      <c r="B31" s="43" t="s">
        <v>84</v>
      </c>
      <c r="C31" s="30" t="s">
        <v>487</v>
      </c>
      <c r="D31" s="40"/>
      <c r="E31" s="40"/>
      <c r="F31" s="40"/>
      <c r="G31" s="40"/>
      <c r="H31" s="44"/>
      <c r="I31" s="44"/>
      <c r="J31" s="44"/>
      <c r="K31" s="42"/>
      <c r="P31" s="16"/>
    </row>
    <row r="32" spans="2:16" x14ac:dyDescent="0.25">
      <c r="B32" s="43"/>
      <c r="C32" s="30" t="s">
        <v>488</v>
      </c>
      <c r="D32" s="40"/>
      <c r="E32" s="40"/>
      <c r="F32" s="40"/>
      <c r="G32" s="40"/>
      <c r="H32" s="44"/>
      <c r="I32" s="44"/>
      <c r="J32" s="44"/>
      <c r="K32" s="42"/>
      <c r="P32" s="16"/>
    </row>
    <row r="33" spans="2:16" x14ac:dyDescent="0.25">
      <c r="B33" s="43"/>
      <c r="C33" s="45" t="s">
        <v>85</v>
      </c>
      <c r="D33" s="46"/>
      <c r="E33" s="179" t="s">
        <v>617</v>
      </c>
      <c r="F33" s="111"/>
      <c r="G33" s="46"/>
      <c r="H33" s="47"/>
      <c r="I33" s="47"/>
      <c r="J33" s="47"/>
      <c r="K33" s="48"/>
      <c r="P33" s="16"/>
    </row>
    <row r="34" spans="2:16" x14ac:dyDescent="0.25">
      <c r="B34" s="43"/>
      <c r="C34" s="45"/>
      <c r="D34" s="46"/>
      <c r="E34" s="179" t="s">
        <v>618</v>
      </c>
      <c r="F34" s="46"/>
      <c r="G34" s="46"/>
      <c r="H34" s="47"/>
      <c r="I34" s="47"/>
      <c r="J34" s="47"/>
      <c r="K34" s="48"/>
    </row>
    <row r="35" spans="2:16" x14ac:dyDescent="0.25">
      <c r="B35" s="50"/>
      <c r="C35" s="92"/>
      <c r="D35" s="51"/>
      <c r="E35" s="295" t="s">
        <v>619</v>
      </c>
      <c r="F35" s="51"/>
      <c r="G35" s="51"/>
      <c r="H35" s="52"/>
      <c r="I35" s="52"/>
      <c r="J35" s="52"/>
      <c r="K35" s="53"/>
    </row>
    <row r="36" spans="2:16" x14ac:dyDescent="0.25">
      <c r="B36" s="46"/>
      <c r="C36" s="46"/>
      <c r="D36" s="46"/>
      <c r="E36" s="49"/>
      <c r="F36" s="46"/>
      <c r="G36" s="46"/>
      <c r="H36" s="47"/>
      <c r="I36" s="47"/>
      <c r="J36" s="47"/>
      <c r="K36" s="47"/>
    </row>
    <row r="37" spans="2:16" x14ac:dyDescent="0.25">
      <c r="B37" s="46"/>
      <c r="C37" s="49" t="s">
        <v>218</v>
      </c>
      <c r="D37" s="46"/>
      <c r="E37" s="46"/>
      <c r="F37" s="46"/>
      <c r="G37" s="46"/>
      <c r="H37" s="47"/>
      <c r="I37" s="47"/>
      <c r="J37" s="47"/>
      <c r="K37" s="47"/>
    </row>
    <row r="38" spans="2:16" x14ac:dyDescent="0.25">
      <c r="B38" s="46"/>
      <c r="C38" s="49" t="s">
        <v>219</v>
      </c>
      <c r="D38" s="49" t="s">
        <v>489</v>
      </c>
      <c r="E38" s="46"/>
      <c r="F38" s="46"/>
      <c r="G38" s="46"/>
      <c r="H38" s="47"/>
      <c r="I38" s="47"/>
      <c r="J38" s="47"/>
      <c r="K38" s="47"/>
    </row>
    <row r="39" spans="2:16" x14ac:dyDescent="0.25">
      <c r="B39" s="34"/>
      <c r="C39" s="34" t="s">
        <v>358</v>
      </c>
      <c r="D39" s="34"/>
      <c r="E39" s="34"/>
      <c r="F39" s="34"/>
      <c r="G39" s="34"/>
      <c r="H39" s="34"/>
      <c r="I39" s="34"/>
      <c r="J39" s="34"/>
      <c r="K39" s="34"/>
    </row>
    <row r="40" spans="2:16" x14ac:dyDescent="0.25">
      <c r="B40" s="34"/>
      <c r="C40" s="34" t="s">
        <v>43</v>
      </c>
      <c r="D40" s="34"/>
      <c r="E40" s="34"/>
      <c r="F40" s="34"/>
      <c r="G40" s="34"/>
      <c r="H40" s="34"/>
      <c r="I40" s="34"/>
      <c r="J40" s="34"/>
      <c r="K40" s="34"/>
    </row>
    <row r="41" spans="2:16" x14ac:dyDescent="0.25">
      <c r="B41" s="34"/>
      <c r="C41" s="34"/>
      <c r="D41" s="34"/>
      <c r="E41" s="34"/>
      <c r="F41" s="34"/>
      <c r="G41" s="34" t="s">
        <v>18</v>
      </c>
      <c r="H41" s="34"/>
      <c r="I41" s="34"/>
      <c r="J41" s="34"/>
      <c r="K41" s="34"/>
    </row>
    <row r="42" spans="2:16" x14ac:dyDescent="0.25">
      <c r="B42" s="34"/>
      <c r="C42" s="34"/>
      <c r="D42" s="34"/>
      <c r="E42" s="34"/>
      <c r="F42" s="34"/>
      <c r="G42" s="34" t="s">
        <v>86</v>
      </c>
      <c r="H42" s="34"/>
      <c r="I42" s="34"/>
      <c r="J42" s="34"/>
      <c r="K42" s="34"/>
    </row>
    <row r="43" spans="2:16" x14ac:dyDescent="0.25">
      <c r="B43" s="34"/>
      <c r="C43" s="34"/>
      <c r="D43" s="34"/>
      <c r="E43" s="34"/>
      <c r="F43" s="34"/>
      <c r="G43" s="34" t="s">
        <v>490</v>
      </c>
      <c r="H43" s="34"/>
      <c r="I43" s="34"/>
      <c r="J43" s="34"/>
      <c r="K43" s="34"/>
    </row>
    <row r="44" spans="2:16" x14ac:dyDescent="0.25">
      <c r="B44" s="34"/>
      <c r="C44" s="34"/>
      <c r="D44" s="34"/>
      <c r="E44" s="34"/>
      <c r="F44" s="34"/>
      <c r="G44" s="54" t="s">
        <v>87</v>
      </c>
      <c r="H44" s="34"/>
      <c r="I44" s="34"/>
      <c r="J44" s="34"/>
      <c r="K44" s="34"/>
    </row>
    <row r="45" spans="2:16" x14ac:dyDescent="0.25">
      <c r="B45" s="34"/>
      <c r="C45" s="34"/>
      <c r="D45" s="34"/>
      <c r="E45" s="34"/>
      <c r="F45" s="34"/>
      <c r="G45" s="38" t="s">
        <v>88</v>
      </c>
      <c r="H45" s="34"/>
      <c r="I45" s="34"/>
      <c r="J45" s="34"/>
      <c r="K45" s="34"/>
    </row>
    <row r="46" spans="2:16" x14ac:dyDescent="0.25">
      <c r="B46" s="34"/>
      <c r="C46" s="34"/>
      <c r="D46" s="34"/>
      <c r="E46" s="34"/>
      <c r="F46" s="34"/>
      <c r="G46" s="38" t="s">
        <v>358</v>
      </c>
      <c r="H46" s="34"/>
      <c r="I46" s="34"/>
      <c r="J46" s="34"/>
      <c r="K46" s="34"/>
    </row>
    <row r="47" spans="2:16" x14ac:dyDescent="0.25">
      <c r="B47" s="34"/>
      <c r="C47" s="34"/>
      <c r="D47" s="34"/>
      <c r="E47" s="34"/>
      <c r="F47" s="34"/>
      <c r="G47" s="38" t="s">
        <v>548</v>
      </c>
      <c r="H47" s="34"/>
      <c r="I47" s="34"/>
      <c r="J47" s="34"/>
      <c r="K47" s="34"/>
    </row>
    <row r="48" spans="2:16" x14ac:dyDescent="0.25">
      <c r="B48" s="34"/>
      <c r="C48" s="34"/>
      <c r="D48" s="34"/>
      <c r="E48" s="34"/>
      <c r="F48" s="34"/>
      <c r="G48" s="38"/>
      <c r="H48" s="34"/>
      <c r="I48" s="34"/>
      <c r="J48" s="34"/>
      <c r="K48" s="34"/>
    </row>
    <row r="49" spans="2:11" x14ac:dyDescent="0.25">
      <c r="B49" s="34"/>
      <c r="C49" s="34"/>
      <c r="D49" s="34"/>
      <c r="E49" s="34"/>
      <c r="F49" s="34"/>
      <c r="G49" s="38"/>
      <c r="H49" s="34"/>
      <c r="I49" s="34"/>
      <c r="J49" s="34"/>
      <c r="K49" s="34"/>
    </row>
    <row r="50" spans="2:11" x14ac:dyDescent="0.25">
      <c r="B50" s="34"/>
      <c r="C50" s="34"/>
      <c r="D50" s="34"/>
      <c r="E50" s="34"/>
      <c r="F50" s="34"/>
      <c r="G50" s="38"/>
      <c r="H50" s="34"/>
      <c r="I50" s="34"/>
      <c r="J50" s="34"/>
      <c r="K50" s="34"/>
    </row>
    <row r="51" spans="2:11" x14ac:dyDescent="0.25">
      <c r="B51" s="34"/>
      <c r="C51" s="34"/>
      <c r="D51" s="34"/>
      <c r="E51" s="34"/>
      <c r="F51" s="34"/>
      <c r="G51" s="55" t="s">
        <v>339</v>
      </c>
      <c r="H51" s="34"/>
      <c r="I51" s="34"/>
      <c r="J51" s="34"/>
      <c r="K51" s="34"/>
    </row>
    <row r="52" spans="2:11" x14ac:dyDescent="0.25">
      <c r="G52" s="25" t="s">
        <v>18</v>
      </c>
    </row>
    <row r="53" spans="2:11" x14ac:dyDescent="0.25">
      <c r="B53" s="56"/>
    </row>
  </sheetData>
  <mergeCells count="36">
    <mergeCell ref="B1:K1"/>
    <mergeCell ref="B2:K2"/>
    <mergeCell ref="B4:K4"/>
    <mergeCell ref="C7:K7"/>
    <mergeCell ref="B8:B18"/>
    <mergeCell ref="D8:E8"/>
    <mergeCell ref="F8:K8"/>
    <mergeCell ref="D9:E9"/>
    <mergeCell ref="D14:E14"/>
    <mergeCell ref="F14:K14"/>
    <mergeCell ref="D11:E11"/>
    <mergeCell ref="F11:K11"/>
    <mergeCell ref="D12:E12"/>
    <mergeCell ref="F12:K12"/>
    <mergeCell ref="D15:E15"/>
    <mergeCell ref="F15:K15"/>
    <mergeCell ref="B3:K3"/>
    <mergeCell ref="F10:K10"/>
    <mergeCell ref="F9:K9"/>
    <mergeCell ref="D10:E10"/>
    <mergeCell ref="D13:E13"/>
    <mergeCell ref="F13:K13"/>
    <mergeCell ref="B29:G29"/>
    <mergeCell ref="B30:G30"/>
    <mergeCell ref="B19:B20"/>
    <mergeCell ref="C19:G20"/>
    <mergeCell ref="H19:H20"/>
    <mergeCell ref="I19:I20"/>
    <mergeCell ref="B26:G26"/>
    <mergeCell ref="C16:C17"/>
    <mergeCell ref="D16:D17"/>
    <mergeCell ref="F16:K16"/>
    <mergeCell ref="F17:K17"/>
    <mergeCell ref="D18:E18"/>
    <mergeCell ref="F18:K18"/>
    <mergeCell ref="J19:K19"/>
  </mergeCells>
  <pageMargins left="0.77" right="0.47" top="0.74803149606299202" bottom="0.74803149606299202" header="0.31496062992126" footer="0.31496062992126"/>
  <pageSetup paperSize="5" orientation="portrait" horizontalDpi="4294967292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abSelected="1" topLeftCell="A10" workbookViewId="0">
      <selection activeCell="K34" sqref="K34"/>
    </sheetView>
  </sheetViews>
  <sheetFormatPr defaultRowHeight="15" x14ac:dyDescent="0.25"/>
  <cols>
    <col min="1" max="1" width="9.140625" style="25"/>
    <col min="2" max="2" width="4.42578125" style="59" customWidth="1"/>
    <col min="3" max="3" width="34.42578125" style="25" customWidth="1"/>
    <col min="4" max="4" width="16" style="25" customWidth="1"/>
    <col min="5" max="5" width="12.140625" style="25" customWidth="1"/>
    <col min="6" max="6" width="17.85546875" style="25" customWidth="1"/>
    <col min="7" max="16384" width="9.140625" style="25"/>
  </cols>
  <sheetData>
    <row r="1" spans="2:6" ht="18.75" x14ac:dyDescent="0.3">
      <c r="B1" s="316" t="s">
        <v>89</v>
      </c>
      <c r="C1" s="316"/>
      <c r="D1" s="316"/>
      <c r="E1" s="316"/>
      <c r="F1" s="316"/>
    </row>
    <row r="4" spans="2:6" x14ac:dyDescent="0.25">
      <c r="C4" s="25" t="s">
        <v>16</v>
      </c>
      <c r="D4" s="25" t="str">
        <f>Pengajaran!E18</f>
        <v>: Ance Juliet Panggabean, S.Sn., M.Sn.</v>
      </c>
    </row>
    <row r="5" spans="2:6" x14ac:dyDescent="0.25">
      <c r="C5" s="25" t="s">
        <v>213</v>
      </c>
      <c r="D5" s="184" t="s">
        <v>390</v>
      </c>
    </row>
    <row r="6" spans="2:6" x14ac:dyDescent="0.25">
      <c r="C6" s="25" t="s">
        <v>541</v>
      </c>
      <c r="D6" s="25" t="s">
        <v>542</v>
      </c>
    </row>
    <row r="7" spans="2:6" x14ac:dyDescent="0.25">
      <c r="C7" s="25" t="s">
        <v>62</v>
      </c>
      <c r="D7" s="25" t="s">
        <v>544</v>
      </c>
    </row>
    <row r="8" spans="2:6" x14ac:dyDescent="0.25">
      <c r="C8" s="25" t="s">
        <v>90</v>
      </c>
      <c r="D8" s="25" t="s">
        <v>543</v>
      </c>
    </row>
    <row r="9" spans="2:6" x14ac:dyDescent="0.25">
      <c r="C9" s="25" t="s">
        <v>91</v>
      </c>
      <c r="D9" s="25" t="s">
        <v>545</v>
      </c>
    </row>
    <row r="11" spans="2:6" ht="18" customHeight="1" thickBot="1" x14ac:dyDescent="0.3">
      <c r="B11" s="60" t="s">
        <v>0</v>
      </c>
      <c r="C11" s="61" t="s">
        <v>92</v>
      </c>
      <c r="D11" s="60" t="s">
        <v>93</v>
      </c>
      <c r="E11" s="61" t="s">
        <v>94</v>
      </c>
      <c r="F11" s="60" t="s">
        <v>8</v>
      </c>
    </row>
    <row r="12" spans="2:6" ht="27" customHeight="1" thickTop="1" x14ac:dyDescent="0.25">
      <c r="B12" s="62" t="s">
        <v>95</v>
      </c>
      <c r="C12" s="25" t="s">
        <v>96</v>
      </c>
      <c r="D12" s="35">
        <f>'Penetapan Fak'!J23</f>
        <v>394.98</v>
      </c>
      <c r="E12" s="36">
        <v>236</v>
      </c>
      <c r="F12" s="62" t="s">
        <v>97</v>
      </c>
    </row>
    <row r="13" spans="2:6" x14ac:dyDescent="0.25">
      <c r="B13" s="62"/>
      <c r="D13" s="32"/>
      <c r="F13" s="32"/>
    </row>
    <row r="14" spans="2:6" x14ac:dyDescent="0.25">
      <c r="B14" s="62" t="s">
        <v>98</v>
      </c>
      <c r="C14" s="25" t="s">
        <v>99</v>
      </c>
      <c r="D14" s="35">
        <f>'Penetapan Fak'!J24</f>
        <v>282.16285714285715</v>
      </c>
      <c r="E14" s="36">
        <v>192.5</v>
      </c>
      <c r="F14" s="62" t="s">
        <v>97</v>
      </c>
    </row>
    <row r="15" spans="2:6" x14ac:dyDescent="0.25">
      <c r="B15" s="62"/>
      <c r="D15" s="32"/>
      <c r="F15" s="32"/>
    </row>
    <row r="16" spans="2:6" x14ac:dyDescent="0.25">
      <c r="B16" s="62" t="s">
        <v>100</v>
      </c>
      <c r="C16" s="25" t="s">
        <v>101</v>
      </c>
      <c r="D16" s="35">
        <f>'Penetapan Fak'!J25</f>
        <v>39.5</v>
      </c>
      <c r="E16" s="63">
        <v>1</v>
      </c>
      <c r="F16" s="62" t="s">
        <v>97</v>
      </c>
    </row>
    <row r="17" spans="2:13" x14ac:dyDescent="0.25">
      <c r="B17" s="62"/>
      <c r="D17" s="32"/>
      <c r="F17" s="32"/>
    </row>
    <row r="18" spans="2:13" x14ac:dyDescent="0.25">
      <c r="B18" s="62" t="s">
        <v>102</v>
      </c>
      <c r="C18" s="25" t="s">
        <v>103</v>
      </c>
      <c r="D18" s="32"/>
      <c r="F18" s="32"/>
    </row>
    <row r="19" spans="2:13" x14ac:dyDescent="0.25">
      <c r="B19" s="62"/>
      <c r="C19" s="25" t="s">
        <v>104</v>
      </c>
      <c r="D19" s="35">
        <f>'Penetapan Fak'!J28</f>
        <v>69</v>
      </c>
      <c r="E19" s="63">
        <v>1</v>
      </c>
      <c r="F19" s="62" t="s">
        <v>97</v>
      </c>
    </row>
    <row r="20" spans="2:13" s="213" customFormat="1" ht="18" customHeight="1" thickBot="1" x14ac:dyDescent="0.25">
      <c r="B20" s="210"/>
      <c r="C20" s="211" t="s">
        <v>5</v>
      </c>
      <c r="D20" s="212">
        <f>SUM(D12:D19)</f>
        <v>785.64285714285711</v>
      </c>
      <c r="E20" s="212"/>
      <c r="F20" s="210" t="s">
        <v>97</v>
      </c>
    </row>
    <row r="22" spans="2:13" x14ac:dyDescent="0.25">
      <c r="B22" s="64" t="s">
        <v>616</v>
      </c>
    </row>
    <row r="23" spans="2:13" x14ac:dyDescent="0.25">
      <c r="B23" s="64"/>
    </row>
    <row r="24" spans="2:13" ht="15.75" x14ac:dyDescent="0.25">
      <c r="B24" s="326" t="s">
        <v>243</v>
      </c>
      <c r="C24" s="326"/>
      <c r="D24" s="326"/>
      <c r="E24" s="326"/>
      <c r="F24" s="326"/>
    </row>
    <row r="25" spans="2:13" ht="15.75" x14ac:dyDescent="0.25">
      <c r="B25" s="326" t="s">
        <v>359</v>
      </c>
      <c r="C25" s="326"/>
      <c r="D25" s="326"/>
      <c r="E25" s="326"/>
      <c r="F25" s="326"/>
    </row>
    <row r="26" spans="2:13" ht="15.75" x14ac:dyDescent="0.25">
      <c r="B26" s="326" t="s">
        <v>244</v>
      </c>
      <c r="C26" s="326"/>
      <c r="D26" s="326"/>
      <c r="E26" s="326"/>
      <c r="F26" s="326"/>
    </row>
    <row r="27" spans="2:13" ht="15.75" x14ac:dyDescent="0.25">
      <c r="B27" s="110"/>
      <c r="C27" s="110"/>
      <c r="D27" s="110"/>
      <c r="E27" s="110"/>
      <c r="F27" s="110"/>
    </row>
    <row r="28" spans="2:13" ht="21" customHeight="1" x14ac:dyDescent="0.25">
      <c r="B28" s="120" t="s">
        <v>0</v>
      </c>
      <c r="C28" s="121" t="s">
        <v>105</v>
      </c>
      <c r="D28" s="120" t="s">
        <v>106</v>
      </c>
      <c r="E28" s="395" t="s">
        <v>107</v>
      </c>
      <c r="F28" s="396"/>
    </row>
    <row r="29" spans="2:13" ht="26.25" customHeight="1" x14ac:dyDescent="0.25">
      <c r="B29" s="122">
        <v>1</v>
      </c>
      <c r="C29" s="123" t="s">
        <v>355</v>
      </c>
      <c r="D29" s="124" t="s">
        <v>242</v>
      </c>
      <c r="E29" s="125" t="s">
        <v>95</v>
      </c>
      <c r="F29" s="126"/>
      <c r="J29" s="25">
        <f>1250/25</f>
        <v>50</v>
      </c>
      <c r="M29" s="25">
        <f>150%*300</f>
        <v>450</v>
      </c>
    </row>
    <row r="30" spans="2:13" ht="24.75" customHeight="1" x14ac:dyDescent="0.25">
      <c r="B30" s="122">
        <v>2</v>
      </c>
      <c r="C30" s="123" t="s">
        <v>339</v>
      </c>
      <c r="D30" s="5" t="s">
        <v>210</v>
      </c>
      <c r="E30" s="127"/>
      <c r="F30" s="128" t="s">
        <v>98</v>
      </c>
    </row>
    <row r="31" spans="2:13" ht="25.5" customHeight="1" x14ac:dyDescent="0.25">
      <c r="B31" s="122">
        <v>3</v>
      </c>
      <c r="C31" s="129" t="s">
        <v>624</v>
      </c>
      <c r="D31" s="5" t="s">
        <v>211</v>
      </c>
      <c r="E31" s="130" t="s">
        <v>100</v>
      </c>
      <c r="F31" s="126"/>
    </row>
    <row r="32" spans="2:13" ht="24.75" customHeight="1" x14ac:dyDescent="0.25">
      <c r="B32" s="122">
        <v>4</v>
      </c>
      <c r="C32" s="123" t="s">
        <v>621</v>
      </c>
      <c r="D32" s="5" t="s">
        <v>212</v>
      </c>
      <c r="E32" s="127"/>
      <c r="F32" s="128" t="s">
        <v>102</v>
      </c>
    </row>
    <row r="33" spans="2:6" ht="24.75" customHeight="1" x14ac:dyDescent="0.25">
      <c r="B33" s="122">
        <v>5</v>
      </c>
      <c r="C33" s="123" t="s">
        <v>625</v>
      </c>
      <c r="D33" s="5" t="s">
        <v>212</v>
      </c>
      <c r="E33" s="130" t="s">
        <v>217</v>
      </c>
      <c r="F33" s="298"/>
    </row>
    <row r="34" spans="2:6" ht="24.75" customHeight="1" x14ac:dyDescent="0.25">
      <c r="B34" s="297">
        <v>6</v>
      </c>
      <c r="C34" s="28" t="s">
        <v>626</v>
      </c>
      <c r="D34" s="296" t="s">
        <v>212</v>
      </c>
      <c r="E34" s="67"/>
      <c r="F34" s="66" t="s">
        <v>627</v>
      </c>
    </row>
  </sheetData>
  <mergeCells count="5">
    <mergeCell ref="B1:F1"/>
    <mergeCell ref="E28:F28"/>
    <mergeCell ref="B24:F24"/>
    <mergeCell ref="B25:F25"/>
    <mergeCell ref="B26:F26"/>
  </mergeCells>
  <pageMargins left="0.82677165354330717" right="0.31496062992125984" top="1.1023622047244095" bottom="0.74803149606299213" header="0.31496062992125984" footer="0.31496062992125984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4"/>
  <sheetViews>
    <sheetView topLeftCell="A138" workbookViewId="0">
      <selection activeCell="P155" sqref="P155"/>
    </sheetView>
  </sheetViews>
  <sheetFormatPr defaultRowHeight="15" x14ac:dyDescent="0.25"/>
  <cols>
    <col min="1" max="1" width="5.85546875" style="25" customWidth="1"/>
    <col min="2" max="2" width="4.140625" style="25" customWidth="1"/>
    <col min="3" max="3" width="3.85546875" style="25" customWidth="1"/>
    <col min="4" max="4" width="26.5703125" style="25" customWidth="1"/>
    <col min="5" max="5" width="11.42578125" style="25" customWidth="1"/>
    <col min="6" max="6" width="7.5703125" style="25" customWidth="1"/>
    <col min="7" max="7" width="7.140625" style="25" customWidth="1"/>
    <col min="8" max="8" width="8" style="25" customWidth="1"/>
    <col min="9" max="9" width="7.85546875" style="25" customWidth="1"/>
    <col min="10" max="10" width="8.42578125" style="25" customWidth="1"/>
    <col min="11" max="11" width="9" style="25" customWidth="1"/>
    <col min="12" max="16384" width="9.140625" style="25"/>
  </cols>
  <sheetData>
    <row r="1" spans="2:11" x14ac:dyDescent="0.25">
      <c r="E1" s="188" t="s">
        <v>378</v>
      </c>
      <c r="F1" s="189" t="s">
        <v>379</v>
      </c>
      <c r="G1" s="143"/>
      <c r="H1" s="144"/>
      <c r="I1" s="7"/>
      <c r="J1" s="7"/>
      <c r="K1" s="7"/>
    </row>
    <row r="2" spans="2:11" x14ac:dyDescent="0.25">
      <c r="E2"/>
      <c r="F2" s="190" t="s">
        <v>380</v>
      </c>
      <c r="G2" s="144"/>
      <c r="H2" s="144"/>
      <c r="I2" s="7"/>
      <c r="J2" s="7"/>
      <c r="K2" s="7"/>
    </row>
    <row r="3" spans="2:11" x14ac:dyDescent="0.25">
      <c r="E3"/>
      <c r="F3" s="190" t="s">
        <v>381</v>
      </c>
      <c r="G3" s="144"/>
      <c r="H3" s="144"/>
      <c r="I3" s="7"/>
      <c r="J3" s="7"/>
      <c r="K3" s="7"/>
    </row>
    <row r="4" spans="2:11" x14ac:dyDescent="0.25">
      <c r="E4"/>
      <c r="F4" s="190" t="s">
        <v>382</v>
      </c>
      <c r="G4" s="144"/>
      <c r="H4" s="144"/>
      <c r="I4" s="7"/>
      <c r="J4" s="7"/>
      <c r="K4" s="7"/>
    </row>
    <row r="5" spans="2:11" x14ac:dyDescent="0.25">
      <c r="F5" s="7"/>
      <c r="G5" s="144"/>
      <c r="H5" s="144"/>
      <c r="I5" s="7"/>
      <c r="J5" s="7"/>
      <c r="K5" s="7"/>
    </row>
    <row r="6" spans="2:11" ht="8.25" customHeight="1" x14ac:dyDescent="0.25">
      <c r="F6" s="7"/>
      <c r="G6" s="7"/>
      <c r="H6" s="7"/>
      <c r="I6" s="7"/>
      <c r="J6" s="7"/>
      <c r="K6" s="7"/>
    </row>
    <row r="7" spans="2:11" ht="18.75" x14ac:dyDescent="0.3">
      <c r="B7" s="316" t="s">
        <v>108</v>
      </c>
      <c r="C7" s="316"/>
      <c r="D7" s="317"/>
      <c r="E7" s="317"/>
      <c r="F7" s="317"/>
      <c r="G7" s="317"/>
      <c r="H7" s="317"/>
      <c r="I7" s="317"/>
      <c r="J7" s="317"/>
      <c r="K7" s="317"/>
    </row>
    <row r="8" spans="2:11" ht="18.75" x14ac:dyDescent="0.3">
      <c r="B8" s="316" t="s">
        <v>109</v>
      </c>
      <c r="C8" s="316"/>
      <c r="D8" s="317"/>
      <c r="E8" s="317"/>
      <c r="F8" s="317"/>
      <c r="G8" s="317"/>
      <c r="H8" s="317"/>
      <c r="I8" s="317"/>
      <c r="J8" s="317"/>
      <c r="K8" s="317"/>
    </row>
    <row r="9" spans="2:11" ht="6.75" customHeight="1" x14ac:dyDescent="0.25"/>
    <row r="10" spans="2:11" x14ac:dyDescent="0.25">
      <c r="B10" s="25" t="s">
        <v>110</v>
      </c>
    </row>
    <row r="12" spans="2:11" ht="20.25" customHeight="1" x14ac:dyDescent="0.25">
      <c r="B12" s="26" t="s">
        <v>56</v>
      </c>
      <c r="C12" s="312" t="s">
        <v>57</v>
      </c>
      <c r="D12" s="312"/>
      <c r="E12" s="312"/>
      <c r="F12" s="312"/>
      <c r="G12" s="312"/>
      <c r="H12" s="312"/>
      <c r="I12" s="312"/>
      <c r="J12" s="312"/>
      <c r="K12" s="312"/>
    </row>
    <row r="13" spans="2:11" x14ac:dyDescent="0.25">
      <c r="B13" s="306" t="s">
        <v>18</v>
      </c>
      <c r="C13" s="28">
        <v>1</v>
      </c>
      <c r="D13" s="318" t="s">
        <v>16</v>
      </c>
      <c r="E13" s="318"/>
      <c r="F13" s="318" t="str">
        <f>'Penetapan Fak'!F8:K8</f>
        <v>Ance Juliet Panggabean, S.Sn., M.Sn.</v>
      </c>
      <c r="G13" s="318"/>
      <c r="H13" s="318"/>
      <c r="I13" s="318"/>
      <c r="J13" s="318"/>
      <c r="K13" s="318"/>
    </row>
    <row r="14" spans="2:11" x14ac:dyDescent="0.25">
      <c r="B14" s="306"/>
      <c r="C14" s="28">
        <v>2</v>
      </c>
      <c r="D14" s="318" t="s">
        <v>213</v>
      </c>
      <c r="E14" s="318"/>
      <c r="F14" s="319" t="s">
        <v>356</v>
      </c>
      <c r="G14" s="320"/>
      <c r="H14" s="320"/>
      <c r="I14" s="320"/>
      <c r="J14" s="320"/>
      <c r="K14" s="321"/>
    </row>
    <row r="15" spans="2:11" x14ac:dyDescent="0.25">
      <c r="B15" s="306"/>
      <c r="C15" s="28">
        <v>3</v>
      </c>
      <c r="D15" s="318" t="s">
        <v>58</v>
      </c>
      <c r="E15" s="318"/>
      <c r="F15" s="318" t="str">
        <f>'Penetapan Fak'!F10:K10</f>
        <v>Medan, 8 Juli 1973</v>
      </c>
      <c r="G15" s="318"/>
      <c r="H15" s="318"/>
      <c r="I15" s="318"/>
      <c r="J15" s="318"/>
      <c r="K15" s="318"/>
    </row>
    <row r="16" spans="2:11" x14ac:dyDescent="0.25">
      <c r="B16" s="306"/>
      <c r="C16" s="28">
        <v>4</v>
      </c>
      <c r="D16" s="318" t="s">
        <v>59</v>
      </c>
      <c r="E16" s="318"/>
      <c r="F16" s="318" t="str">
        <f>'Penetapan Fak'!F11:K11</f>
        <v>Perempuan</v>
      </c>
      <c r="G16" s="318"/>
      <c r="H16" s="318"/>
      <c r="I16" s="318"/>
      <c r="J16" s="318"/>
      <c r="K16" s="318"/>
    </row>
    <row r="17" spans="2:11" x14ac:dyDescent="0.25">
      <c r="B17" s="306"/>
      <c r="C17" s="28">
        <v>5</v>
      </c>
      <c r="D17" s="318" t="s">
        <v>60</v>
      </c>
      <c r="E17" s="318"/>
      <c r="F17" s="318" t="str">
        <f>'Penetapan Fak'!F12:K12</f>
        <v>Magister (S2)</v>
      </c>
      <c r="G17" s="318"/>
      <c r="H17" s="318"/>
      <c r="I17" s="318"/>
      <c r="J17" s="318"/>
      <c r="K17" s="318"/>
    </row>
    <row r="18" spans="2:11" x14ac:dyDescent="0.25">
      <c r="B18" s="306"/>
      <c r="C18" s="28">
        <v>6</v>
      </c>
      <c r="D18" s="318" t="s">
        <v>61</v>
      </c>
      <c r="E18" s="318"/>
      <c r="F18" s="318" t="str">
        <f>'Penetapan Fak'!F13:K13</f>
        <v>Pembina / IV-A / 1 Januari 2022</v>
      </c>
      <c r="G18" s="318"/>
      <c r="H18" s="318"/>
      <c r="I18" s="318"/>
      <c r="J18" s="318"/>
      <c r="K18" s="318"/>
    </row>
    <row r="19" spans="2:11" x14ac:dyDescent="0.25">
      <c r="B19" s="306"/>
      <c r="C19" s="28">
        <v>7</v>
      </c>
      <c r="D19" s="318" t="s">
        <v>62</v>
      </c>
      <c r="E19" s="318"/>
      <c r="F19" s="318" t="str">
        <f>'Penetapan Fak'!F14:K14</f>
        <v>Lektor Kepala / 01 Mei 2015</v>
      </c>
      <c r="G19" s="318"/>
      <c r="H19" s="318"/>
      <c r="I19" s="318"/>
      <c r="J19" s="318"/>
      <c r="K19" s="318"/>
    </row>
    <row r="20" spans="2:11" x14ac:dyDescent="0.25">
      <c r="B20" s="306"/>
      <c r="C20" s="28">
        <v>8</v>
      </c>
      <c r="D20" s="318" t="s">
        <v>111</v>
      </c>
      <c r="E20" s="318"/>
      <c r="F20" s="318" t="str">
        <f>'Penetapan Fak'!F15:K15</f>
        <v>Fakultas Bahasa dan Seni / Seni Musik</v>
      </c>
      <c r="G20" s="318"/>
      <c r="H20" s="318"/>
      <c r="I20" s="318"/>
      <c r="J20" s="318"/>
      <c r="K20" s="318"/>
    </row>
    <row r="21" spans="2:11" x14ac:dyDescent="0.25">
      <c r="B21" s="306"/>
      <c r="C21" s="312">
        <v>9</v>
      </c>
      <c r="D21" s="322" t="s">
        <v>64</v>
      </c>
      <c r="E21" s="28" t="s">
        <v>65</v>
      </c>
      <c r="F21" s="318" t="str">
        <f>'Penetapan Fak'!F16:K16</f>
        <v>15 Tahun 10 Bulan</v>
      </c>
      <c r="G21" s="318"/>
      <c r="H21" s="318"/>
      <c r="I21" s="318"/>
      <c r="J21" s="318"/>
      <c r="K21" s="318"/>
    </row>
    <row r="22" spans="2:11" x14ac:dyDescent="0.25">
      <c r="B22" s="306"/>
      <c r="C22" s="312"/>
      <c r="D22" s="322"/>
      <c r="E22" s="28" t="s">
        <v>66</v>
      </c>
      <c r="F22" s="318" t="str">
        <f>'Penetapan Fak'!F17:K17</f>
        <v>00 Tahun 03 Bulan</v>
      </c>
      <c r="G22" s="318"/>
      <c r="H22" s="318"/>
      <c r="I22" s="318"/>
      <c r="J22" s="318"/>
      <c r="K22" s="318"/>
    </row>
    <row r="23" spans="2:11" x14ac:dyDescent="0.25">
      <c r="B23" s="306"/>
      <c r="C23" s="28">
        <v>10</v>
      </c>
      <c r="D23" s="318" t="s">
        <v>13</v>
      </c>
      <c r="E23" s="318"/>
      <c r="F23" s="318" t="str">
        <f>'Penetapan Fak'!F18:K18</f>
        <v>Fakultas Bahasa dan Seni</v>
      </c>
      <c r="G23" s="318"/>
      <c r="H23" s="318"/>
      <c r="I23" s="318"/>
      <c r="J23" s="318"/>
      <c r="K23" s="318"/>
    </row>
    <row r="24" spans="2:11" x14ac:dyDescent="0.25">
      <c r="B24" s="28" t="s">
        <v>67</v>
      </c>
      <c r="C24" s="318" t="s">
        <v>112</v>
      </c>
      <c r="D24" s="318"/>
      <c r="E24" s="318"/>
      <c r="F24" s="318"/>
      <c r="G24" s="318"/>
      <c r="H24" s="318"/>
      <c r="I24" s="318"/>
      <c r="J24" s="318"/>
      <c r="K24" s="318"/>
    </row>
    <row r="25" spans="2:11" x14ac:dyDescent="0.25">
      <c r="B25" s="309" t="s">
        <v>18</v>
      </c>
      <c r="C25" s="312" t="s">
        <v>113</v>
      </c>
      <c r="D25" s="312"/>
      <c r="E25" s="312"/>
      <c r="F25" s="300" t="s">
        <v>114</v>
      </c>
      <c r="G25" s="300"/>
      <c r="H25" s="300"/>
      <c r="I25" s="300"/>
      <c r="J25" s="300"/>
      <c r="K25" s="301"/>
    </row>
    <row r="26" spans="2:11" x14ac:dyDescent="0.25">
      <c r="B26" s="310"/>
      <c r="C26" s="312"/>
      <c r="D26" s="312"/>
      <c r="E26" s="312"/>
      <c r="F26" s="313" t="s">
        <v>115</v>
      </c>
      <c r="G26" s="313"/>
      <c r="H26" s="314"/>
      <c r="I26" s="315" t="s">
        <v>116</v>
      </c>
      <c r="J26" s="313"/>
      <c r="K26" s="314"/>
    </row>
    <row r="27" spans="2:11" x14ac:dyDescent="0.25">
      <c r="B27" s="310"/>
      <c r="C27" s="312"/>
      <c r="D27" s="312"/>
      <c r="E27" s="312"/>
      <c r="F27" s="323" t="s">
        <v>117</v>
      </c>
      <c r="G27" s="323"/>
      <c r="H27" s="324"/>
      <c r="I27" s="325" t="s">
        <v>118</v>
      </c>
      <c r="J27" s="323"/>
      <c r="K27" s="324"/>
    </row>
    <row r="28" spans="2:11" x14ac:dyDescent="0.25">
      <c r="B28" s="311"/>
      <c r="C28" s="312"/>
      <c r="D28" s="312"/>
      <c r="E28" s="312"/>
      <c r="F28" s="69" t="s">
        <v>68</v>
      </c>
      <c r="G28" s="28" t="s">
        <v>69</v>
      </c>
      <c r="H28" s="69" t="s">
        <v>70</v>
      </c>
      <c r="I28" s="28" t="s">
        <v>68</v>
      </c>
      <c r="J28" s="69" t="s">
        <v>69</v>
      </c>
      <c r="K28" s="28" t="s">
        <v>70</v>
      </c>
    </row>
    <row r="29" spans="2:11" x14ac:dyDescent="0.25">
      <c r="B29" s="62">
        <v>1</v>
      </c>
      <c r="C29" s="70" t="s">
        <v>119</v>
      </c>
      <c r="D29" s="71"/>
      <c r="E29" s="71"/>
      <c r="F29" s="302"/>
      <c r="G29" s="304"/>
      <c r="H29" s="304" t="s">
        <v>18</v>
      </c>
      <c r="I29" s="302"/>
      <c r="J29" s="302"/>
      <c r="K29" s="302"/>
    </row>
    <row r="30" spans="2:11" x14ac:dyDescent="0.25">
      <c r="B30" s="32" t="s">
        <v>18</v>
      </c>
      <c r="C30" s="33" t="s">
        <v>120</v>
      </c>
      <c r="D30" s="34" t="s">
        <v>121</v>
      </c>
      <c r="E30" s="34"/>
      <c r="F30" s="308"/>
      <c r="G30" s="307"/>
      <c r="H30" s="307"/>
      <c r="I30" s="308"/>
      <c r="J30" s="308"/>
      <c r="K30" s="308"/>
    </row>
    <row r="31" spans="2:11" x14ac:dyDescent="0.25">
      <c r="B31" s="32"/>
      <c r="C31" s="37" t="s">
        <v>75</v>
      </c>
      <c r="D31" s="34" t="s">
        <v>122</v>
      </c>
      <c r="E31" s="34"/>
      <c r="F31" s="308"/>
      <c r="G31" s="307"/>
      <c r="H31" s="307"/>
      <c r="I31" s="308"/>
      <c r="J31" s="308"/>
      <c r="K31" s="308"/>
    </row>
    <row r="32" spans="2:11" x14ac:dyDescent="0.25">
      <c r="B32" s="32"/>
      <c r="C32" s="33"/>
      <c r="D32" s="69" t="s">
        <v>123</v>
      </c>
      <c r="E32" s="69"/>
      <c r="F32" s="303"/>
      <c r="G32" s="305"/>
      <c r="H32" s="305"/>
      <c r="I32" s="303"/>
      <c r="J32" s="303"/>
      <c r="K32" s="303"/>
    </row>
    <row r="33" spans="2:11" x14ac:dyDescent="0.25">
      <c r="B33" s="32"/>
      <c r="C33" s="37" t="s">
        <v>77</v>
      </c>
      <c r="D33" s="34" t="s">
        <v>124</v>
      </c>
      <c r="E33" s="34"/>
      <c r="F33" s="302"/>
      <c r="G33" s="304"/>
      <c r="H33" s="304"/>
      <c r="I33" s="302"/>
      <c r="J33" s="302"/>
      <c r="K33" s="302"/>
    </row>
    <row r="34" spans="2:11" x14ac:dyDescent="0.25">
      <c r="B34" s="32"/>
      <c r="C34" s="33" t="s">
        <v>18</v>
      </c>
      <c r="D34" s="34" t="s">
        <v>125</v>
      </c>
      <c r="E34" s="34"/>
      <c r="F34" s="308"/>
      <c r="G34" s="307"/>
      <c r="H34" s="307"/>
      <c r="I34" s="308"/>
      <c r="J34" s="308"/>
      <c r="K34" s="308"/>
    </row>
    <row r="35" spans="2:11" x14ac:dyDescent="0.25">
      <c r="B35" s="32"/>
      <c r="C35" s="33"/>
      <c r="D35" s="34" t="s">
        <v>126</v>
      </c>
      <c r="E35" s="34"/>
      <c r="F35" s="308"/>
      <c r="G35" s="307"/>
      <c r="H35" s="307"/>
      <c r="I35" s="308"/>
      <c r="J35" s="308"/>
      <c r="K35" s="308"/>
    </row>
    <row r="36" spans="2:11" x14ac:dyDescent="0.25">
      <c r="B36" s="32"/>
      <c r="C36" s="33"/>
      <c r="D36" s="69" t="s">
        <v>127</v>
      </c>
      <c r="E36" s="69"/>
      <c r="F36" s="303"/>
      <c r="G36" s="305"/>
      <c r="H36" s="305"/>
      <c r="I36" s="303"/>
      <c r="J36" s="303"/>
      <c r="K36" s="303"/>
    </row>
    <row r="37" spans="2:11" x14ac:dyDescent="0.25">
      <c r="B37" s="32"/>
      <c r="C37" s="33" t="s">
        <v>79</v>
      </c>
      <c r="D37" s="38" t="s">
        <v>128</v>
      </c>
      <c r="E37" s="34"/>
      <c r="F37" s="302"/>
      <c r="G37" s="304"/>
      <c r="H37" s="304"/>
      <c r="I37" s="302"/>
      <c r="J37" s="302"/>
      <c r="K37" s="302"/>
    </row>
    <row r="38" spans="2:11" x14ac:dyDescent="0.25">
      <c r="B38" s="32"/>
      <c r="C38" s="33"/>
      <c r="D38" s="38" t="s">
        <v>129</v>
      </c>
      <c r="E38" s="34"/>
      <c r="F38" s="308"/>
      <c r="G38" s="307"/>
      <c r="H38" s="307"/>
      <c r="I38" s="308"/>
      <c r="J38" s="308"/>
      <c r="K38" s="308"/>
    </row>
    <row r="39" spans="2:11" x14ac:dyDescent="0.25">
      <c r="B39" s="32"/>
      <c r="C39" s="33"/>
      <c r="D39" s="38" t="s">
        <v>130</v>
      </c>
      <c r="E39" s="34"/>
      <c r="F39" s="308"/>
      <c r="G39" s="307"/>
      <c r="H39" s="307"/>
      <c r="I39" s="308"/>
      <c r="J39" s="308"/>
      <c r="K39" s="308"/>
    </row>
    <row r="40" spans="2:11" x14ac:dyDescent="0.25">
      <c r="B40" s="306" t="s">
        <v>5</v>
      </c>
      <c r="C40" s="306"/>
      <c r="D40" s="306"/>
      <c r="E40" s="306"/>
      <c r="F40" s="41"/>
      <c r="G40" s="72"/>
      <c r="H40" s="72"/>
      <c r="I40" s="28"/>
      <c r="J40" s="28"/>
      <c r="K40" s="28"/>
    </row>
    <row r="41" spans="2:11" x14ac:dyDescent="0.25">
      <c r="B41" s="32"/>
      <c r="C41" s="33" t="s">
        <v>131</v>
      </c>
      <c r="D41" s="38" t="s">
        <v>132</v>
      </c>
      <c r="E41" s="34"/>
      <c r="F41" s="32"/>
      <c r="G41" s="73"/>
      <c r="H41" s="74"/>
      <c r="I41" s="32"/>
      <c r="K41" s="32"/>
    </row>
    <row r="42" spans="2:11" x14ac:dyDescent="0.25">
      <c r="B42" s="32"/>
      <c r="C42" s="37" t="s">
        <v>75</v>
      </c>
      <c r="D42" s="38" t="s">
        <v>133</v>
      </c>
      <c r="E42" s="34"/>
      <c r="F42" s="32"/>
      <c r="G42" s="73"/>
      <c r="H42" s="74"/>
      <c r="I42" s="32"/>
      <c r="K42" s="32"/>
    </row>
    <row r="43" spans="2:11" x14ac:dyDescent="0.25">
      <c r="B43" s="32"/>
      <c r="C43" s="33"/>
      <c r="D43" s="38" t="s">
        <v>134</v>
      </c>
      <c r="E43" s="34"/>
      <c r="F43" s="32"/>
      <c r="G43" s="73"/>
      <c r="H43" s="74"/>
      <c r="I43" s="32"/>
      <c r="K43" s="32"/>
    </row>
    <row r="44" spans="2:11" x14ac:dyDescent="0.25">
      <c r="B44" s="32"/>
      <c r="C44" s="33"/>
      <c r="D44" s="38" t="s">
        <v>135</v>
      </c>
      <c r="E44" s="34"/>
      <c r="F44" s="308"/>
      <c r="G44" s="307">
        <f>Pengajaran!I74</f>
        <v>106.5</v>
      </c>
      <c r="H44" s="307" t="s">
        <v>18</v>
      </c>
      <c r="I44" s="308"/>
      <c r="J44" s="308"/>
      <c r="K44" s="308"/>
    </row>
    <row r="45" spans="2:11" x14ac:dyDescent="0.25">
      <c r="B45" s="32"/>
      <c r="C45" s="33"/>
      <c r="D45" s="38" t="s">
        <v>136</v>
      </c>
      <c r="E45" s="34"/>
      <c r="F45" s="308"/>
      <c r="G45" s="307"/>
      <c r="H45" s="307"/>
      <c r="I45" s="308"/>
      <c r="J45" s="308"/>
      <c r="K45" s="308"/>
    </row>
    <row r="46" spans="2:11" x14ac:dyDescent="0.25">
      <c r="B46" s="32"/>
      <c r="C46" s="33"/>
      <c r="D46" s="38" t="s">
        <v>137</v>
      </c>
      <c r="E46" s="34"/>
      <c r="F46" s="308"/>
      <c r="G46" s="307"/>
      <c r="H46" s="307"/>
      <c r="I46" s="308"/>
      <c r="J46" s="308"/>
      <c r="K46" s="308"/>
    </row>
    <row r="47" spans="2:11" x14ac:dyDescent="0.25">
      <c r="B47" s="32"/>
      <c r="C47" s="33"/>
      <c r="D47" s="38" t="s">
        <v>138</v>
      </c>
      <c r="E47" s="34"/>
      <c r="F47" s="308"/>
      <c r="G47" s="307"/>
      <c r="H47" s="307"/>
      <c r="I47" s="308"/>
      <c r="J47" s="308"/>
      <c r="K47" s="308"/>
    </row>
    <row r="48" spans="2:11" x14ac:dyDescent="0.25">
      <c r="B48" s="32"/>
      <c r="C48" s="33"/>
      <c r="D48" s="38" t="s">
        <v>139</v>
      </c>
      <c r="E48" s="34"/>
      <c r="F48" s="308"/>
      <c r="G48" s="307"/>
      <c r="H48" s="307"/>
      <c r="I48" s="308"/>
      <c r="J48" s="308"/>
      <c r="K48" s="308"/>
    </row>
    <row r="49" spans="2:11" x14ac:dyDescent="0.25">
      <c r="B49" s="32"/>
      <c r="C49" s="33"/>
      <c r="D49" s="75" t="s">
        <v>140</v>
      </c>
      <c r="E49" s="69"/>
      <c r="F49" s="303"/>
      <c r="G49" s="305"/>
      <c r="H49" s="305"/>
      <c r="I49" s="303"/>
      <c r="J49" s="303"/>
      <c r="K49" s="303"/>
    </row>
    <row r="50" spans="2:11" x14ac:dyDescent="0.25">
      <c r="B50" s="32"/>
      <c r="C50" s="33" t="s">
        <v>18</v>
      </c>
      <c r="D50" s="31" t="s">
        <v>141</v>
      </c>
      <c r="E50" s="31"/>
      <c r="F50" s="28"/>
      <c r="G50" s="72"/>
      <c r="H50" s="76" t="s">
        <v>18</v>
      </c>
      <c r="I50" s="28"/>
      <c r="J50" s="31"/>
      <c r="K50" s="28"/>
    </row>
    <row r="51" spans="2:11" x14ac:dyDescent="0.25">
      <c r="B51" s="32"/>
      <c r="C51" s="33" t="s">
        <v>18</v>
      </c>
      <c r="D51" s="34" t="s">
        <v>142</v>
      </c>
      <c r="E51" s="34"/>
      <c r="F51" s="302"/>
      <c r="G51" s="304"/>
      <c r="H51" s="304"/>
      <c r="I51" s="302"/>
      <c r="J51" s="302"/>
      <c r="K51" s="302"/>
    </row>
    <row r="52" spans="2:11" x14ac:dyDescent="0.25">
      <c r="B52" s="32"/>
      <c r="C52" s="33"/>
      <c r="D52" s="38" t="s">
        <v>143</v>
      </c>
      <c r="E52" s="34"/>
      <c r="F52" s="308"/>
      <c r="G52" s="307"/>
      <c r="H52" s="307"/>
      <c r="I52" s="308"/>
      <c r="J52" s="308"/>
      <c r="K52" s="308"/>
    </row>
    <row r="53" spans="2:11" x14ac:dyDescent="0.25">
      <c r="B53" s="32"/>
      <c r="C53" s="67"/>
      <c r="D53" s="75" t="s">
        <v>144</v>
      </c>
      <c r="E53" s="69"/>
      <c r="F53" s="303"/>
      <c r="G53" s="305"/>
      <c r="H53" s="305"/>
      <c r="I53" s="303"/>
      <c r="J53" s="303"/>
      <c r="K53" s="303"/>
    </row>
    <row r="54" spans="2:11" x14ac:dyDescent="0.25">
      <c r="B54" s="77"/>
      <c r="C54" s="67" t="s">
        <v>18</v>
      </c>
      <c r="D54" s="69" t="s">
        <v>145</v>
      </c>
      <c r="E54" s="69"/>
      <c r="F54" s="26"/>
      <c r="G54" s="304">
        <f>Pengajaran!I78</f>
        <v>15</v>
      </c>
      <c r="H54" s="91" t="s">
        <v>18</v>
      </c>
      <c r="I54" s="77"/>
      <c r="J54" s="69"/>
      <c r="K54" s="77"/>
    </row>
    <row r="55" spans="2:11" x14ac:dyDescent="0.25">
      <c r="B55" s="32"/>
      <c r="C55" s="33" t="s">
        <v>18</v>
      </c>
      <c r="D55" s="69" t="s">
        <v>146</v>
      </c>
      <c r="E55" s="69"/>
      <c r="F55" s="89"/>
      <c r="G55" s="305"/>
      <c r="H55" s="90"/>
      <c r="I55" s="77"/>
      <c r="J55" s="69"/>
      <c r="K55" s="77"/>
    </row>
    <row r="56" spans="2:11" x14ac:dyDescent="0.25">
      <c r="B56" s="32"/>
      <c r="C56" s="33" t="s">
        <v>18</v>
      </c>
      <c r="D56" s="31" t="s">
        <v>147</v>
      </c>
      <c r="E56" s="31"/>
      <c r="F56" s="28"/>
      <c r="G56" s="72"/>
      <c r="H56" s="76" t="s">
        <v>18</v>
      </c>
      <c r="I56" s="28"/>
      <c r="J56" s="31"/>
      <c r="K56" s="28"/>
    </row>
    <row r="57" spans="2:11" x14ac:dyDescent="0.25">
      <c r="B57" s="32"/>
      <c r="C57" s="33" t="s">
        <v>18</v>
      </c>
      <c r="D57" s="34" t="s">
        <v>148</v>
      </c>
      <c r="E57" s="34"/>
      <c r="F57" s="302"/>
      <c r="G57" s="304"/>
      <c r="H57" s="304" t="s">
        <v>18</v>
      </c>
      <c r="I57" s="32"/>
      <c r="K57" s="32"/>
    </row>
    <row r="58" spans="2:11" x14ac:dyDescent="0.25">
      <c r="B58" s="32"/>
      <c r="C58" s="33" t="s">
        <v>18</v>
      </c>
      <c r="D58" s="69" t="s">
        <v>149</v>
      </c>
      <c r="E58" s="69"/>
      <c r="F58" s="303"/>
      <c r="G58" s="305"/>
      <c r="H58" s="305"/>
      <c r="I58" s="77"/>
      <c r="J58" s="69"/>
      <c r="K58" s="77"/>
    </row>
    <row r="59" spans="2:11" x14ac:dyDescent="0.25">
      <c r="B59" s="77"/>
      <c r="C59" s="67"/>
      <c r="D59" s="31" t="s">
        <v>150</v>
      </c>
      <c r="E59" s="31"/>
      <c r="F59" s="28"/>
      <c r="G59" s="78"/>
      <c r="H59" s="79"/>
      <c r="I59" s="28"/>
      <c r="J59" s="31"/>
      <c r="K59" s="28"/>
    </row>
    <row r="60" spans="2:11" x14ac:dyDescent="0.25">
      <c r="B60" s="28"/>
      <c r="C60" s="80"/>
      <c r="D60" s="69" t="s">
        <v>151</v>
      </c>
      <c r="E60" s="69"/>
      <c r="F60" s="77"/>
      <c r="G60" s="81"/>
      <c r="H60" s="82" t="s">
        <v>18</v>
      </c>
      <c r="I60" s="77"/>
      <c r="J60" s="69"/>
      <c r="K60" s="77"/>
    </row>
    <row r="61" spans="2:11" x14ac:dyDescent="0.25">
      <c r="B61" s="32"/>
      <c r="C61" s="33"/>
      <c r="D61" s="31" t="s">
        <v>152</v>
      </c>
      <c r="E61" s="31"/>
      <c r="F61" s="28"/>
      <c r="G61" s="78"/>
      <c r="H61" s="79"/>
      <c r="I61" s="28"/>
      <c r="J61" s="31"/>
      <c r="K61" s="28"/>
    </row>
    <row r="62" spans="2:11" x14ac:dyDescent="0.25">
      <c r="B62" s="32"/>
      <c r="C62" s="33"/>
      <c r="D62" s="34" t="s">
        <v>153</v>
      </c>
      <c r="E62" s="34"/>
      <c r="F62" s="302"/>
      <c r="G62" s="304">
        <f>Pengajaran!I84</f>
        <v>58</v>
      </c>
      <c r="H62" s="304" t="s">
        <v>18</v>
      </c>
      <c r="I62" s="32"/>
      <c r="K62" s="32"/>
    </row>
    <row r="63" spans="2:11" x14ac:dyDescent="0.25">
      <c r="B63" s="32"/>
      <c r="C63" s="33"/>
      <c r="D63" s="69" t="s">
        <v>154</v>
      </c>
      <c r="E63" s="69"/>
      <c r="F63" s="303"/>
      <c r="G63" s="305"/>
      <c r="H63" s="305"/>
      <c r="I63" s="77"/>
      <c r="J63" s="69"/>
      <c r="K63" s="77"/>
    </row>
    <row r="64" spans="2:11" x14ac:dyDescent="0.25">
      <c r="B64" s="32"/>
      <c r="C64" s="33"/>
      <c r="D64" s="34" t="s">
        <v>155</v>
      </c>
      <c r="E64" s="34"/>
      <c r="F64" s="302"/>
      <c r="G64" s="304"/>
      <c r="H64" s="304"/>
      <c r="I64" s="32"/>
      <c r="K64" s="32"/>
    </row>
    <row r="65" spans="2:11" x14ac:dyDescent="0.25">
      <c r="B65" s="32"/>
      <c r="C65" s="33"/>
      <c r="D65" s="69" t="s">
        <v>156</v>
      </c>
      <c r="E65" s="69"/>
      <c r="F65" s="303"/>
      <c r="G65" s="305"/>
      <c r="H65" s="305"/>
      <c r="I65" s="77"/>
      <c r="J65" s="69"/>
      <c r="K65" s="77"/>
    </row>
    <row r="66" spans="2:11" x14ac:dyDescent="0.25">
      <c r="B66" s="32"/>
      <c r="C66" s="33"/>
      <c r="D66" s="34" t="s">
        <v>157</v>
      </c>
      <c r="E66" s="34"/>
      <c r="F66" s="302"/>
      <c r="G66" s="304"/>
      <c r="H66" s="304"/>
      <c r="I66" s="32"/>
      <c r="K66" s="32"/>
    </row>
    <row r="67" spans="2:11" x14ac:dyDescent="0.25">
      <c r="B67" s="32"/>
      <c r="C67" s="67"/>
      <c r="D67" s="69" t="s">
        <v>158</v>
      </c>
      <c r="E67" s="34"/>
      <c r="F67" s="303"/>
      <c r="G67" s="305"/>
      <c r="H67" s="305"/>
      <c r="I67" s="77"/>
      <c r="J67" s="69"/>
      <c r="K67" s="77"/>
    </row>
    <row r="68" spans="2:11" x14ac:dyDescent="0.25">
      <c r="B68" s="299" t="s">
        <v>5</v>
      </c>
      <c r="C68" s="300"/>
      <c r="D68" s="300"/>
      <c r="E68" s="301"/>
      <c r="F68" s="41">
        <f>'Penetapan Fak'!H23</f>
        <v>215.48</v>
      </c>
      <c r="G68" s="78">
        <f>SUM(G40:G67)</f>
        <v>179.5</v>
      </c>
      <c r="H68" s="72">
        <f>F68+G68</f>
        <v>394.98</v>
      </c>
      <c r="I68" s="28"/>
      <c r="J68" s="31"/>
      <c r="K68" s="28"/>
    </row>
    <row r="69" spans="2:11" x14ac:dyDescent="0.25">
      <c r="B69" s="32"/>
      <c r="C69" s="33"/>
      <c r="D69" s="34"/>
      <c r="E69" s="34"/>
      <c r="F69" s="32"/>
      <c r="G69" s="73"/>
      <c r="H69" s="74"/>
      <c r="I69" s="32"/>
      <c r="K69" s="32"/>
    </row>
    <row r="70" spans="2:11" x14ac:dyDescent="0.25">
      <c r="B70" s="32" t="s">
        <v>18</v>
      </c>
      <c r="C70" s="37" t="s">
        <v>77</v>
      </c>
      <c r="D70" s="38" t="s">
        <v>159</v>
      </c>
      <c r="E70" s="34"/>
      <c r="F70" s="32"/>
      <c r="G70" s="73"/>
      <c r="H70" s="74"/>
      <c r="I70" s="32"/>
      <c r="K70" s="32"/>
    </row>
    <row r="71" spans="2:11" x14ac:dyDescent="0.25">
      <c r="B71" s="32"/>
      <c r="C71" s="33"/>
      <c r="D71" s="69" t="s">
        <v>160</v>
      </c>
      <c r="E71" s="69"/>
      <c r="F71" s="77"/>
      <c r="G71" s="81">
        <f>Penelitian!G99</f>
        <v>175.14285714285714</v>
      </c>
      <c r="H71" s="82" t="s">
        <v>18</v>
      </c>
      <c r="I71" s="77"/>
      <c r="J71" s="69"/>
      <c r="K71" s="77"/>
    </row>
    <row r="72" spans="2:11" x14ac:dyDescent="0.25">
      <c r="B72" s="32"/>
      <c r="C72" s="33"/>
      <c r="D72" s="31" t="s">
        <v>161</v>
      </c>
      <c r="E72" s="31"/>
      <c r="F72" s="28"/>
      <c r="G72" s="72"/>
      <c r="H72" s="76"/>
      <c r="I72" s="28"/>
      <c r="J72" s="31"/>
      <c r="K72" s="28"/>
    </row>
    <row r="73" spans="2:11" x14ac:dyDescent="0.25">
      <c r="B73" s="32"/>
      <c r="C73" s="33"/>
      <c r="D73" s="31" t="s">
        <v>162</v>
      </c>
      <c r="E73" s="31"/>
      <c r="F73" s="28"/>
      <c r="G73" s="78"/>
      <c r="H73" s="79"/>
      <c r="I73" s="28"/>
      <c r="J73" s="31"/>
      <c r="K73" s="28"/>
    </row>
    <row r="74" spans="2:11" x14ac:dyDescent="0.25">
      <c r="B74" s="32"/>
      <c r="C74" s="33"/>
      <c r="D74" s="34" t="s">
        <v>163</v>
      </c>
      <c r="E74" s="34"/>
      <c r="F74" s="302"/>
      <c r="G74" s="304"/>
      <c r="H74" s="304"/>
      <c r="I74" s="32"/>
      <c r="K74" s="32"/>
    </row>
    <row r="75" spans="2:11" x14ac:dyDescent="0.25">
      <c r="B75" s="32"/>
      <c r="C75" s="33"/>
      <c r="D75" s="69" t="s">
        <v>164</v>
      </c>
      <c r="E75" s="69"/>
      <c r="F75" s="303"/>
      <c r="G75" s="305"/>
      <c r="H75" s="305"/>
      <c r="I75" s="77"/>
      <c r="J75" s="69"/>
      <c r="K75" s="77"/>
    </row>
    <row r="76" spans="2:11" x14ac:dyDescent="0.25">
      <c r="B76" s="32"/>
      <c r="C76" s="33"/>
      <c r="D76" s="34" t="s">
        <v>165</v>
      </c>
      <c r="E76" s="34"/>
      <c r="F76" s="32"/>
      <c r="G76" s="73"/>
      <c r="H76" s="74"/>
      <c r="I76" s="32"/>
      <c r="K76" s="32"/>
    </row>
    <row r="77" spans="2:11" x14ac:dyDescent="0.25">
      <c r="B77" s="32"/>
      <c r="C77" s="33"/>
      <c r="D77" s="34" t="s">
        <v>166</v>
      </c>
      <c r="E77" s="34"/>
      <c r="F77" s="32"/>
      <c r="G77" s="73"/>
      <c r="H77" s="74"/>
      <c r="I77" s="32"/>
      <c r="K77" s="32"/>
    </row>
    <row r="78" spans="2:11" x14ac:dyDescent="0.25">
      <c r="B78" s="32"/>
      <c r="C78" s="33"/>
      <c r="D78" s="34" t="s">
        <v>167</v>
      </c>
      <c r="E78" s="34"/>
      <c r="F78" s="32"/>
      <c r="G78" s="83"/>
      <c r="H78" s="84"/>
      <c r="I78" s="32"/>
      <c r="K78" s="32"/>
    </row>
    <row r="79" spans="2:11" x14ac:dyDescent="0.25">
      <c r="B79" s="306" t="s">
        <v>5</v>
      </c>
      <c r="C79" s="306"/>
      <c r="D79" s="306"/>
      <c r="E79" s="306"/>
      <c r="F79" s="41">
        <f>'Penetapan Fak'!H24</f>
        <v>107.02</v>
      </c>
      <c r="G79" s="72">
        <f>SUM(G71:G78)</f>
        <v>175.14285714285714</v>
      </c>
      <c r="H79" s="76">
        <f>F79+G79</f>
        <v>282.16285714285715</v>
      </c>
      <c r="I79" s="28"/>
      <c r="J79" s="31"/>
      <c r="K79" s="28"/>
    </row>
    <row r="80" spans="2:11" x14ac:dyDescent="0.25">
      <c r="B80" s="32"/>
      <c r="C80" s="33"/>
      <c r="D80" s="34"/>
      <c r="E80" s="34"/>
      <c r="F80" s="32"/>
      <c r="G80" s="73"/>
      <c r="H80" s="74"/>
      <c r="I80" s="32"/>
      <c r="K80" s="32"/>
    </row>
    <row r="81" spans="2:11" x14ac:dyDescent="0.25">
      <c r="B81" s="32" t="s">
        <v>18</v>
      </c>
      <c r="C81" s="33" t="s">
        <v>168</v>
      </c>
      <c r="D81" s="38" t="s">
        <v>169</v>
      </c>
      <c r="E81" s="34"/>
      <c r="F81" s="32"/>
      <c r="G81" s="73"/>
      <c r="H81" s="74"/>
      <c r="I81" s="32"/>
      <c r="K81" s="32"/>
    </row>
    <row r="82" spans="2:11" x14ac:dyDescent="0.25">
      <c r="B82" s="32"/>
      <c r="C82" s="33"/>
      <c r="D82" s="38" t="s">
        <v>170</v>
      </c>
      <c r="E82" s="34"/>
      <c r="F82" s="32"/>
      <c r="G82" s="73"/>
      <c r="H82" s="74"/>
      <c r="I82" s="32"/>
      <c r="K82" s="32"/>
    </row>
    <row r="83" spans="2:11" x14ac:dyDescent="0.25">
      <c r="B83" s="32"/>
      <c r="C83" s="33" t="s">
        <v>18</v>
      </c>
      <c r="D83" s="34" t="s">
        <v>171</v>
      </c>
      <c r="E83" s="34"/>
      <c r="F83" s="308"/>
      <c r="G83" s="307"/>
      <c r="H83" s="307"/>
      <c r="I83" s="32"/>
      <c r="K83" s="32"/>
    </row>
    <row r="84" spans="2:11" x14ac:dyDescent="0.25">
      <c r="B84" s="32"/>
      <c r="C84" s="33"/>
      <c r="D84" s="34" t="s">
        <v>172</v>
      </c>
      <c r="E84" s="34"/>
      <c r="F84" s="308"/>
      <c r="G84" s="307"/>
      <c r="H84" s="307"/>
      <c r="I84" s="32"/>
      <c r="K84" s="32"/>
    </row>
    <row r="85" spans="2:11" x14ac:dyDescent="0.25">
      <c r="B85" s="32"/>
      <c r="C85" s="33"/>
      <c r="D85" s="38" t="s">
        <v>173</v>
      </c>
      <c r="E85" s="34"/>
      <c r="F85" s="308"/>
      <c r="G85" s="307"/>
      <c r="H85" s="307"/>
      <c r="I85" s="32"/>
      <c r="K85" s="32"/>
    </row>
    <row r="86" spans="2:11" x14ac:dyDescent="0.25">
      <c r="B86" s="32"/>
      <c r="C86" s="33"/>
      <c r="D86" s="75" t="s">
        <v>174</v>
      </c>
      <c r="E86" s="69"/>
      <c r="F86" s="303"/>
      <c r="G86" s="305"/>
      <c r="H86" s="305"/>
      <c r="I86" s="77"/>
      <c r="J86" s="69"/>
      <c r="K86" s="77"/>
    </row>
    <row r="87" spans="2:11" x14ac:dyDescent="0.25">
      <c r="B87" s="32"/>
      <c r="C87" s="33"/>
      <c r="D87" s="34" t="s">
        <v>175</v>
      </c>
      <c r="E87" s="34"/>
      <c r="F87" s="302"/>
      <c r="G87" s="304"/>
      <c r="H87" s="304"/>
      <c r="I87" s="32"/>
      <c r="K87" s="32"/>
    </row>
    <row r="88" spans="2:11" x14ac:dyDescent="0.25">
      <c r="B88" s="32"/>
      <c r="C88" s="33"/>
      <c r="D88" s="34" t="s">
        <v>176</v>
      </c>
      <c r="E88" s="34"/>
      <c r="F88" s="308"/>
      <c r="G88" s="307"/>
      <c r="H88" s="307"/>
      <c r="I88" s="32"/>
      <c r="K88" s="32"/>
    </row>
    <row r="89" spans="2:11" x14ac:dyDescent="0.25">
      <c r="B89" s="32"/>
      <c r="C89" s="33"/>
      <c r="D89" s="69" t="s">
        <v>177</v>
      </c>
      <c r="E89" s="69"/>
      <c r="F89" s="303"/>
      <c r="G89" s="305"/>
      <c r="H89" s="305"/>
      <c r="I89" s="77"/>
      <c r="J89" s="69"/>
      <c r="K89" s="77"/>
    </row>
    <row r="90" spans="2:11" x14ac:dyDescent="0.25">
      <c r="B90" s="32"/>
      <c r="C90" s="33"/>
      <c r="D90" s="34" t="s">
        <v>178</v>
      </c>
      <c r="E90" s="34"/>
      <c r="F90" s="302"/>
      <c r="G90" s="304">
        <f>Pengabdian!G39</f>
        <v>12</v>
      </c>
      <c r="H90" s="304" t="s">
        <v>18</v>
      </c>
      <c r="I90" s="32"/>
      <c r="K90" s="32"/>
    </row>
    <row r="91" spans="2:11" x14ac:dyDescent="0.25">
      <c r="B91" s="32"/>
      <c r="C91" s="33"/>
      <c r="D91" s="69" t="s">
        <v>179</v>
      </c>
      <c r="E91" s="69"/>
      <c r="F91" s="303"/>
      <c r="G91" s="305"/>
      <c r="H91" s="305"/>
      <c r="I91" s="77"/>
      <c r="J91" s="69"/>
      <c r="K91" s="77"/>
    </row>
    <row r="92" spans="2:11" x14ac:dyDescent="0.25">
      <c r="B92" s="32"/>
      <c r="C92" s="33"/>
      <c r="D92" s="34" t="s">
        <v>180</v>
      </c>
      <c r="E92" s="34"/>
      <c r="F92" s="308"/>
      <c r="G92" s="307"/>
      <c r="H92" s="307"/>
      <c r="I92" s="32"/>
      <c r="K92" s="32"/>
    </row>
    <row r="93" spans="2:11" x14ac:dyDescent="0.25">
      <c r="B93" s="32"/>
      <c r="C93" s="33"/>
      <c r="D93" s="34" t="s">
        <v>181</v>
      </c>
      <c r="E93" s="34"/>
      <c r="F93" s="308"/>
      <c r="G93" s="307"/>
      <c r="H93" s="307"/>
      <c r="I93" s="32"/>
      <c r="K93" s="32"/>
    </row>
    <row r="94" spans="2:11" x14ac:dyDescent="0.25">
      <c r="B94" s="32"/>
      <c r="C94" s="33"/>
      <c r="D94" s="34" t="s">
        <v>182</v>
      </c>
      <c r="E94" s="34"/>
      <c r="F94" s="308"/>
      <c r="G94" s="307"/>
      <c r="H94" s="307"/>
      <c r="I94" s="32"/>
      <c r="K94" s="32"/>
    </row>
    <row r="95" spans="2:11" x14ac:dyDescent="0.25">
      <c r="B95" s="32"/>
      <c r="C95" s="33"/>
      <c r="D95" s="69" t="s">
        <v>183</v>
      </c>
      <c r="E95" s="69"/>
      <c r="F95" s="303"/>
      <c r="G95" s="305"/>
      <c r="H95" s="305"/>
      <c r="I95" s="77"/>
      <c r="J95" s="69"/>
      <c r="K95" s="77"/>
    </row>
    <row r="96" spans="2:11" x14ac:dyDescent="0.25">
      <c r="B96" s="32"/>
      <c r="C96" s="33"/>
      <c r="D96" s="34" t="s">
        <v>184</v>
      </c>
      <c r="E96" s="34"/>
      <c r="F96" s="302"/>
      <c r="G96" s="304"/>
      <c r="H96" s="304"/>
      <c r="I96" s="32"/>
      <c r="K96" s="32"/>
    </row>
    <row r="97" spans="2:11" x14ac:dyDescent="0.25">
      <c r="B97" s="32"/>
      <c r="C97" s="33"/>
      <c r="D97" s="34" t="s">
        <v>185</v>
      </c>
      <c r="E97" s="34"/>
      <c r="F97" s="308"/>
      <c r="G97" s="307"/>
      <c r="H97" s="307"/>
      <c r="I97" s="32"/>
      <c r="K97" s="32"/>
    </row>
    <row r="98" spans="2:11" x14ac:dyDescent="0.25">
      <c r="B98" s="32"/>
      <c r="C98" s="33"/>
      <c r="D98" s="34" t="s">
        <v>186</v>
      </c>
      <c r="E98" s="34"/>
      <c r="F98" s="303"/>
      <c r="G98" s="305"/>
      <c r="H98" s="305"/>
      <c r="I98" s="32"/>
      <c r="K98" s="32"/>
    </row>
    <row r="99" spans="2:11" x14ac:dyDescent="0.25">
      <c r="B99" s="306" t="s">
        <v>5</v>
      </c>
      <c r="C99" s="306"/>
      <c r="D99" s="306"/>
      <c r="E99" s="306"/>
      <c r="F99" s="85">
        <f>'Penetapan Fak'!H25</f>
        <v>27.5</v>
      </c>
      <c r="G99" s="72">
        <f>SUM(G90:G98)</f>
        <v>12</v>
      </c>
      <c r="H99" s="76">
        <f>F99+G99</f>
        <v>39.5</v>
      </c>
      <c r="I99" s="28"/>
      <c r="J99" s="31"/>
      <c r="K99" s="28"/>
    </row>
    <row r="100" spans="2:11" x14ac:dyDescent="0.25">
      <c r="B100" s="32"/>
      <c r="C100" s="33"/>
      <c r="D100" s="34"/>
      <c r="E100" s="34"/>
      <c r="F100" s="32"/>
      <c r="G100" s="73"/>
      <c r="H100" s="74"/>
      <c r="I100" s="32"/>
      <c r="K100" s="32"/>
    </row>
    <row r="101" spans="2:11" x14ac:dyDescent="0.25">
      <c r="B101" s="32" t="s">
        <v>67</v>
      </c>
      <c r="C101" s="33" t="s">
        <v>81</v>
      </c>
      <c r="D101" s="34"/>
      <c r="E101" s="34"/>
      <c r="F101" s="32"/>
      <c r="G101" s="73"/>
      <c r="H101" s="74"/>
      <c r="I101" s="32"/>
      <c r="K101" s="32"/>
    </row>
    <row r="102" spans="2:11" x14ac:dyDescent="0.25">
      <c r="B102" s="32"/>
      <c r="C102" s="33" t="s">
        <v>18</v>
      </c>
      <c r="D102" s="34" t="s">
        <v>187</v>
      </c>
      <c r="E102" s="34"/>
      <c r="F102" s="32"/>
      <c r="G102" s="73"/>
      <c r="H102" s="74"/>
      <c r="I102" s="32"/>
      <c r="K102" s="32"/>
    </row>
    <row r="103" spans="2:11" x14ac:dyDescent="0.25">
      <c r="B103" s="32"/>
      <c r="C103" s="33"/>
      <c r="D103" s="34" t="s">
        <v>188</v>
      </c>
      <c r="E103" s="34"/>
      <c r="F103" s="32"/>
      <c r="G103" s="307">
        <f>Penunjang!J36</f>
        <v>4</v>
      </c>
      <c r="H103" s="84"/>
      <c r="I103" s="32"/>
      <c r="K103" s="32"/>
    </row>
    <row r="104" spans="2:11" x14ac:dyDescent="0.25">
      <c r="B104" s="32"/>
      <c r="C104" s="67"/>
      <c r="D104" s="69" t="s">
        <v>189</v>
      </c>
      <c r="E104" s="69"/>
      <c r="F104" s="77"/>
      <c r="G104" s="305"/>
      <c r="H104" s="82" t="s">
        <v>18</v>
      </c>
      <c r="I104" s="77"/>
      <c r="J104" s="69"/>
      <c r="K104" s="77"/>
    </row>
    <row r="105" spans="2:11" x14ac:dyDescent="0.25">
      <c r="B105" s="77"/>
      <c r="C105" s="67"/>
      <c r="D105" s="69" t="s">
        <v>190</v>
      </c>
      <c r="E105" s="69"/>
      <c r="F105" s="26" t="s">
        <v>18</v>
      </c>
      <c r="G105" s="91"/>
      <c r="H105" s="91"/>
      <c r="I105" s="77"/>
      <c r="J105" s="69"/>
      <c r="K105" s="77"/>
    </row>
    <row r="106" spans="2:11" x14ac:dyDescent="0.25">
      <c r="B106" s="32"/>
      <c r="C106" s="33"/>
      <c r="D106" s="69" t="s">
        <v>191</v>
      </c>
      <c r="E106" s="69"/>
      <c r="F106" s="89"/>
      <c r="G106" s="90"/>
      <c r="H106" s="90"/>
      <c r="I106" s="77"/>
      <c r="J106" s="69"/>
      <c r="K106" s="77"/>
    </row>
    <row r="107" spans="2:11" x14ac:dyDescent="0.25">
      <c r="B107" s="32"/>
      <c r="C107" s="33"/>
      <c r="D107" s="31" t="s">
        <v>192</v>
      </c>
      <c r="E107" s="31"/>
      <c r="F107" s="28"/>
      <c r="G107" s="78"/>
      <c r="H107" s="79"/>
      <c r="I107" s="28"/>
      <c r="J107" s="31"/>
      <c r="K107" s="28"/>
    </row>
    <row r="108" spans="2:11" x14ac:dyDescent="0.25">
      <c r="B108" s="32"/>
      <c r="C108" s="33"/>
      <c r="D108" s="34" t="s">
        <v>193</v>
      </c>
      <c r="E108" s="34"/>
      <c r="F108" s="302"/>
      <c r="G108" s="304"/>
      <c r="H108" s="304"/>
      <c r="I108" s="32"/>
      <c r="K108" s="32"/>
    </row>
    <row r="109" spans="2:11" x14ac:dyDescent="0.25">
      <c r="B109" s="32"/>
      <c r="C109" s="33"/>
      <c r="D109" s="34" t="s">
        <v>194</v>
      </c>
      <c r="E109" s="34"/>
      <c r="F109" s="308"/>
      <c r="G109" s="307"/>
      <c r="H109" s="307"/>
      <c r="I109" s="32"/>
      <c r="K109" s="32"/>
    </row>
    <row r="110" spans="2:11" x14ac:dyDescent="0.25">
      <c r="B110" s="32"/>
      <c r="C110" s="33"/>
      <c r="D110" s="75" t="s">
        <v>195</v>
      </c>
      <c r="E110" s="69"/>
      <c r="F110" s="303"/>
      <c r="G110" s="305"/>
      <c r="H110" s="305"/>
      <c r="I110" s="77"/>
      <c r="J110" s="69"/>
      <c r="K110" s="77"/>
    </row>
    <row r="111" spans="2:11" x14ac:dyDescent="0.25">
      <c r="B111" s="32"/>
      <c r="C111" s="33"/>
      <c r="D111" s="34" t="s">
        <v>196</v>
      </c>
      <c r="E111" s="34"/>
      <c r="F111" s="302"/>
      <c r="G111" s="304"/>
      <c r="H111" s="304"/>
      <c r="I111" s="32"/>
      <c r="K111" s="32"/>
    </row>
    <row r="112" spans="2:11" x14ac:dyDescent="0.25">
      <c r="B112" s="32"/>
      <c r="C112" s="33"/>
      <c r="D112" s="69" t="s">
        <v>197</v>
      </c>
      <c r="E112" s="69"/>
      <c r="F112" s="303"/>
      <c r="G112" s="305"/>
      <c r="H112" s="305"/>
      <c r="I112" s="77"/>
      <c r="J112" s="69"/>
      <c r="K112" s="77"/>
    </row>
    <row r="113" spans="2:11" x14ac:dyDescent="0.25">
      <c r="B113" s="32"/>
      <c r="C113" s="33"/>
      <c r="D113" s="34" t="s">
        <v>198</v>
      </c>
      <c r="E113" s="34"/>
      <c r="F113" s="302"/>
      <c r="G113" s="304">
        <f>Penunjang!J53</f>
        <v>15</v>
      </c>
      <c r="H113" s="304" t="s">
        <v>18</v>
      </c>
      <c r="I113" s="32"/>
      <c r="K113" s="32"/>
    </row>
    <row r="114" spans="2:11" x14ac:dyDescent="0.25">
      <c r="B114" s="32"/>
      <c r="C114" s="33"/>
      <c r="D114" s="69" t="s">
        <v>199</v>
      </c>
      <c r="E114" s="69"/>
      <c r="F114" s="303"/>
      <c r="G114" s="305"/>
      <c r="H114" s="305"/>
      <c r="I114" s="77"/>
      <c r="J114" s="69"/>
      <c r="K114" s="77"/>
    </row>
    <row r="115" spans="2:11" x14ac:dyDescent="0.25">
      <c r="B115" s="32"/>
      <c r="C115" s="33"/>
      <c r="D115" s="31" t="s">
        <v>200</v>
      </c>
      <c r="E115" s="31"/>
      <c r="F115" s="28"/>
      <c r="G115" s="72"/>
      <c r="H115" s="79"/>
      <c r="I115" s="28"/>
      <c r="J115" s="31"/>
      <c r="K115" s="28"/>
    </row>
    <row r="116" spans="2:11" x14ac:dyDescent="0.25">
      <c r="B116" s="32"/>
      <c r="C116" s="33"/>
      <c r="D116" s="34" t="s">
        <v>201</v>
      </c>
      <c r="E116" s="34"/>
      <c r="F116" s="302"/>
      <c r="G116" s="304"/>
      <c r="H116" s="304"/>
      <c r="I116" s="32"/>
      <c r="K116" s="32"/>
    </row>
    <row r="117" spans="2:11" x14ac:dyDescent="0.25">
      <c r="B117" s="32"/>
      <c r="C117" s="33"/>
      <c r="D117" s="34" t="s">
        <v>202</v>
      </c>
      <c r="E117" s="34"/>
      <c r="F117" s="308"/>
      <c r="G117" s="307"/>
      <c r="H117" s="307"/>
      <c r="I117" s="32"/>
      <c r="K117" s="32"/>
    </row>
    <row r="118" spans="2:11" x14ac:dyDescent="0.25">
      <c r="B118" s="32"/>
      <c r="C118" s="33"/>
      <c r="D118" s="69" t="s">
        <v>203</v>
      </c>
      <c r="E118" s="69"/>
      <c r="F118" s="303"/>
      <c r="G118" s="305"/>
      <c r="H118" s="305"/>
      <c r="I118" s="77"/>
      <c r="J118" s="69"/>
      <c r="K118" s="77"/>
    </row>
    <row r="119" spans="2:11" x14ac:dyDescent="0.25">
      <c r="B119" s="32"/>
      <c r="C119" s="33"/>
      <c r="D119" s="34" t="s">
        <v>204</v>
      </c>
      <c r="E119" s="34"/>
      <c r="F119" s="302"/>
      <c r="G119" s="304"/>
      <c r="H119" s="304"/>
      <c r="I119" s="32"/>
      <c r="K119" s="32"/>
    </row>
    <row r="120" spans="2:11" x14ac:dyDescent="0.25">
      <c r="B120" s="77"/>
      <c r="C120" s="67"/>
      <c r="D120" s="69" t="s">
        <v>205</v>
      </c>
      <c r="E120" s="66"/>
      <c r="F120" s="303"/>
      <c r="G120" s="305"/>
      <c r="H120" s="305"/>
      <c r="I120" s="77"/>
      <c r="J120" s="69"/>
      <c r="K120" s="77"/>
    </row>
    <row r="121" spans="2:11" x14ac:dyDescent="0.25">
      <c r="B121" s="28"/>
      <c r="C121" s="80"/>
      <c r="D121" s="31" t="s">
        <v>206</v>
      </c>
      <c r="E121" s="69"/>
      <c r="F121" s="41">
        <f>'Penetapan Fak'!H28</f>
        <v>50</v>
      </c>
      <c r="G121" s="72">
        <f>SUM(G103:G120)</f>
        <v>19</v>
      </c>
      <c r="H121" s="72">
        <f>F121+G121</f>
        <v>69</v>
      </c>
      <c r="I121" s="28"/>
      <c r="J121" s="31"/>
      <c r="K121" s="28"/>
    </row>
    <row r="122" spans="2:11" x14ac:dyDescent="0.25">
      <c r="B122" s="32" t="s">
        <v>84</v>
      </c>
      <c r="C122" s="33" t="s">
        <v>73</v>
      </c>
      <c r="D122" s="34"/>
      <c r="E122" s="34"/>
      <c r="F122" s="29"/>
      <c r="G122" s="65"/>
      <c r="H122" s="25" t="s">
        <v>18</v>
      </c>
      <c r="I122" s="32"/>
      <c r="K122" s="32"/>
    </row>
    <row r="123" spans="2:11" x14ac:dyDescent="0.25">
      <c r="B123" s="32">
        <v>1</v>
      </c>
      <c r="C123" s="33" t="s">
        <v>74</v>
      </c>
      <c r="D123" s="34"/>
      <c r="E123" s="34"/>
      <c r="F123" s="32"/>
      <c r="G123" s="68"/>
      <c r="I123" s="32" t="s">
        <v>18</v>
      </c>
      <c r="J123" s="35" t="s">
        <v>18</v>
      </c>
      <c r="K123" s="35" t="s">
        <v>18</v>
      </c>
    </row>
    <row r="124" spans="2:11" x14ac:dyDescent="0.25">
      <c r="B124" s="32"/>
      <c r="C124" s="33" t="s">
        <v>120</v>
      </c>
      <c r="D124" s="38" t="s">
        <v>207</v>
      </c>
      <c r="E124" s="34"/>
      <c r="F124" s="32"/>
      <c r="G124" s="68" t="s">
        <v>18</v>
      </c>
      <c r="I124" s="32"/>
      <c r="J124" s="35" t="s">
        <v>18</v>
      </c>
      <c r="K124" s="35" t="s">
        <v>18</v>
      </c>
    </row>
    <row r="125" spans="2:11" x14ac:dyDescent="0.25">
      <c r="B125" s="32"/>
      <c r="C125" s="33" t="s">
        <v>131</v>
      </c>
      <c r="D125" s="38" t="s">
        <v>208</v>
      </c>
      <c r="E125" s="34"/>
      <c r="F125" s="32"/>
      <c r="G125" s="68"/>
      <c r="I125" s="32"/>
      <c r="J125" s="35"/>
      <c r="K125" s="35"/>
    </row>
    <row r="126" spans="2:11" x14ac:dyDescent="0.25">
      <c r="B126" s="32"/>
      <c r="C126" s="37" t="s">
        <v>75</v>
      </c>
      <c r="D126" s="38" t="s">
        <v>76</v>
      </c>
      <c r="E126" s="34"/>
      <c r="F126" s="35">
        <f>F68</f>
        <v>215.48</v>
      </c>
      <c r="G126" s="35">
        <f>'Penetapan Fak'!I23</f>
        <v>179.5</v>
      </c>
      <c r="H126" s="36">
        <f>F126+G126</f>
        <v>394.98</v>
      </c>
      <c r="I126" s="35"/>
      <c r="J126" s="35"/>
      <c r="K126" s="35"/>
    </row>
    <row r="127" spans="2:11" x14ac:dyDescent="0.25">
      <c r="B127" s="32"/>
      <c r="C127" s="37" t="s">
        <v>77</v>
      </c>
      <c r="D127" s="38" t="s">
        <v>78</v>
      </c>
      <c r="E127" s="34"/>
      <c r="F127" s="35">
        <f>F79</f>
        <v>107.02</v>
      </c>
      <c r="G127" s="35">
        <f>G79</f>
        <v>175.14285714285714</v>
      </c>
      <c r="H127" s="36">
        <f>F127+G127</f>
        <v>282.16285714285715</v>
      </c>
      <c r="I127" s="35"/>
      <c r="J127" s="35"/>
      <c r="K127" s="35"/>
    </row>
    <row r="128" spans="2:11" x14ac:dyDescent="0.25">
      <c r="B128" s="32"/>
      <c r="C128" s="37" t="s">
        <v>79</v>
      </c>
      <c r="D128" s="38" t="s">
        <v>80</v>
      </c>
      <c r="E128" s="34"/>
      <c r="F128" s="35">
        <f>F99</f>
        <v>27.5</v>
      </c>
      <c r="G128" s="35">
        <f>'Penetapan Fak'!I25</f>
        <v>12</v>
      </c>
      <c r="H128" s="36">
        <f>F128+G128</f>
        <v>39.5</v>
      </c>
      <c r="I128" s="39"/>
      <c r="J128" s="35"/>
      <c r="K128" s="35"/>
    </row>
    <row r="129" spans="2:11" x14ac:dyDescent="0.25">
      <c r="B129" s="86" t="s">
        <v>5</v>
      </c>
      <c r="C129" s="87"/>
      <c r="D129" s="87"/>
      <c r="E129" s="87"/>
      <c r="F129" s="137">
        <f>SUM(F126:F128)</f>
        <v>350</v>
      </c>
      <c r="G129" s="138">
        <f>SUM(G124:G128)</f>
        <v>366.64285714285711</v>
      </c>
      <c r="H129" s="138">
        <f>SUM(H126:H128)</f>
        <v>716.64285714285711</v>
      </c>
      <c r="I129" s="41"/>
      <c r="J129" s="41"/>
      <c r="K129" s="41"/>
    </row>
    <row r="130" spans="2:11" x14ac:dyDescent="0.25">
      <c r="B130" s="32">
        <v>2</v>
      </c>
      <c r="C130" s="33" t="s">
        <v>81</v>
      </c>
      <c r="D130" s="34"/>
      <c r="E130" s="34"/>
      <c r="F130" s="139"/>
      <c r="G130" s="48"/>
      <c r="H130" s="36"/>
      <c r="I130" s="35" t="s">
        <v>18</v>
      </c>
      <c r="J130" s="35" t="s">
        <v>18</v>
      </c>
      <c r="K130" s="35" t="s">
        <v>18</v>
      </c>
    </row>
    <row r="131" spans="2:11" x14ac:dyDescent="0.25">
      <c r="B131" s="32"/>
      <c r="C131" s="34" t="s">
        <v>82</v>
      </c>
      <c r="D131" s="34"/>
      <c r="E131" s="34"/>
      <c r="F131" s="139">
        <f>F121</f>
        <v>50</v>
      </c>
      <c r="G131" s="139">
        <f>G121</f>
        <v>19</v>
      </c>
      <c r="H131" s="36">
        <f>F131+G131</f>
        <v>69</v>
      </c>
      <c r="I131" s="35"/>
      <c r="J131" s="35"/>
      <c r="K131" s="35"/>
    </row>
    <row r="132" spans="2:11" x14ac:dyDescent="0.25">
      <c r="B132" s="86" t="s">
        <v>5</v>
      </c>
      <c r="C132" s="87"/>
      <c r="D132" s="87"/>
      <c r="E132" s="87"/>
      <c r="F132" s="137">
        <f>F131</f>
        <v>50</v>
      </c>
      <c r="G132" s="137">
        <f>G131</f>
        <v>19</v>
      </c>
      <c r="H132" s="137">
        <f>H131</f>
        <v>69</v>
      </c>
      <c r="I132" s="41"/>
      <c r="J132" s="41"/>
      <c r="K132" s="41"/>
    </row>
    <row r="133" spans="2:11" x14ac:dyDescent="0.25">
      <c r="B133" s="86" t="s">
        <v>83</v>
      </c>
      <c r="C133" s="87"/>
      <c r="D133" s="87"/>
      <c r="E133" s="87"/>
      <c r="F133" s="140">
        <f>F129+F132</f>
        <v>400</v>
      </c>
      <c r="G133" s="140">
        <f>G129+G132</f>
        <v>385.64285714285711</v>
      </c>
      <c r="H133" s="140">
        <f>H132+H129</f>
        <v>785.64285714285711</v>
      </c>
      <c r="I133" s="42"/>
      <c r="J133" s="42"/>
      <c r="K133" s="42"/>
    </row>
    <row r="134" spans="2:11" x14ac:dyDescent="0.25">
      <c r="B134" s="32"/>
      <c r="C134" s="33"/>
      <c r="D134" s="34"/>
      <c r="E134" s="34"/>
      <c r="F134" s="34"/>
      <c r="G134" s="34"/>
      <c r="I134" s="34"/>
      <c r="J134" s="34"/>
      <c r="K134" s="68"/>
    </row>
    <row r="135" spans="2:11" x14ac:dyDescent="0.25">
      <c r="B135" s="32" t="s">
        <v>209</v>
      </c>
      <c r="C135" s="33" t="s">
        <v>215</v>
      </c>
      <c r="D135" s="34"/>
      <c r="E135" s="34"/>
      <c r="F135" s="34"/>
      <c r="G135" s="34"/>
      <c r="I135" s="34"/>
      <c r="J135" s="34"/>
      <c r="K135" s="68"/>
    </row>
    <row r="136" spans="2:11" x14ac:dyDescent="0.25">
      <c r="B136" s="32"/>
      <c r="C136" s="33" t="s">
        <v>546</v>
      </c>
      <c r="D136" s="34"/>
      <c r="E136" s="34"/>
      <c r="F136" s="34"/>
      <c r="G136" s="34"/>
      <c r="I136" s="34"/>
      <c r="J136" s="34"/>
      <c r="K136" s="68"/>
    </row>
    <row r="137" spans="2:11" x14ac:dyDescent="0.25">
      <c r="B137" s="32"/>
      <c r="C137" s="33"/>
      <c r="D137" s="34"/>
      <c r="E137" s="34"/>
      <c r="F137" s="88" t="s">
        <v>18</v>
      </c>
      <c r="G137" s="34"/>
      <c r="I137" s="34"/>
      <c r="J137" s="34"/>
      <c r="K137" s="68"/>
    </row>
    <row r="138" spans="2:11" x14ac:dyDescent="0.25">
      <c r="B138" s="32"/>
      <c r="C138" s="33"/>
      <c r="D138" s="34"/>
      <c r="E138" s="34"/>
      <c r="F138" s="34"/>
      <c r="G138" s="34" t="s">
        <v>547</v>
      </c>
      <c r="I138" s="34"/>
      <c r="J138" s="34"/>
      <c r="K138" s="68"/>
    </row>
    <row r="139" spans="2:11" x14ac:dyDescent="0.25">
      <c r="B139" s="32"/>
      <c r="C139" s="33"/>
      <c r="D139" s="34"/>
      <c r="E139" s="34"/>
      <c r="F139" s="34"/>
      <c r="G139" s="34" t="s">
        <v>358</v>
      </c>
      <c r="I139" s="34"/>
      <c r="J139" s="34"/>
      <c r="K139" s="68"/>
    </row>
    <row r="140" spans="2:11" x14ac:dyDescent="0.25">
      <c r="B140" s="32"/>
      <c r="C140" s="33"/>
      <c r="D140" s="34"/>
      <c r="E140" s="34"/>
      <c r="F140" s="34"/>
      <c r="G140" s="34" t="s">
        <v>362</v>
      </c>
      <c r="I140" s="34"/>
      <c r="J140" s="34"/>
      <c r="K140" s="68"/>
    </row>
    <row r="141" spans="2:11" x14ac:dyDescent="0.25">
      <c r="B141" s="32"/>
      <c r="C141" s="33"/>
      <c r="D141" s="34"/>
      <c r="E141" s="34"/>
      <c r="F141" s="34"/>
      <c r="G141" s="34"/>
      <c r="I141" s="34"/>
      <c r="J141" s="34"/>
      <c r="K141" s="68"/>
    </row>
    <row r="142" spans="2:11" x14ac:dyDescent="0.25">
      <c r="B142" s="32"/>
      <c r="C142" s="33"/>
      <c r="D142" s="34"/>
      <c r="E142" s="34"/>
      <c r="F142" s="34"/>
      <c r="G142" s="34"/>
      <c r="I142" s="34"/>
      <c r="J142" s="34"/>
      <c r="K142" s="68"/>
    </row>
    <row r="143" spans="2:11" x14ac:dyDescent="0.25">
      <c r="B143" s="32"/>
      <c r="C143" s="33"/>
      <c r="D143" s="34"/>
      <c r="E143" s="34"/>
      <c r="F143" s="34"/>
      <c r="G143" s="34"/>
      <c r="I143" s="34"/>
      <c r="J143" s="34"/>
      <c r="K143" s="68"/>
    </row>
    <row r="144" spans="2:11" x14ac:dyDescent="0.25">
      <c r="B144" s="32"/>
      <c r="C144" s="33"/>
      <c r="D144" s="34"/>
      <c r="E144" s="34"/>
      <c r="F144" s="34"/>
      <c r="G144" s="55" t="s">
        <v>355</v>
      </c>
      <c r="I144" s="34"/>
      <c r="J144" s="34"/>
      <c r="K144" s="68"/>
    </row>
    <row r="145" spans="2:11" x14ac:dyDescent="0.25">
      <c r="B145" s="77"/>
      <c r="C145" s="67"/>
      <c r="D145" s="69"/>
      <c r="E145" s="69"/>
      <c r="F145" s="69"/>
      <c r="G145" s="69"/>
      <c r="H145" s="69"/>
      <c r="I145" s="69"/>
      <c r="J145" s="69"/>
      <c r="K145" s="66"/>
    </row>
    <row r="146" spans="2:11" x14ac:dyDescent="0.25">
      <c r="B146" s="32"/>
      <c r="C146" s="33"/>
      <c r="D146" s="34"/>
      <c r="E146" s="34"/>
      <c r="F146" s="34"/>
      <c r="G146" s="34" t="s">
        <v>361</v>
      </c>
      <c r="I146" s="34"/>
      <c r="J146" s="34"/>
      <c r="K146" s="68"/>
    </row>
    <row r="147" spans="2:11" x14ac:dyDescent="0.25">
      <c r="B147" s="32"/>
      <c r="C147" s="33"/>
      <c r="D147" s="34"/>
      <c r="E147" s="34"/>
      <c r="F147" s="34"/>
      <c r="G147" s="34" t="str">
        <f>'Penetapan Fak'!G46</f>
        <v>Fakultas Bahasa dan Seni</v>
      </c>
      <c r="I147" s="34"/>
      <c r="J147" s="34"/>
      <c r="K147" s="68"/>
    </row>
    <row r="148" spans="2:11" x14ac:dyDescent="0.25">
      <c r="B148" s="32"/>
      <c r="C148" s="33"/>
      <c r="D148" s="34"/>
      <c r="E148" s="34"/>
      <c r="F148" s="34"/>
      <c r="G148" s="34" t="s">
        <v>548</v>
      </c>
      <c r="I148" s="34"/>
      <c r="J148" s="34"/>
      <c r="K148" s="68"/>
    </row>
    <row r="149" spans="2:11" x14ac:dyDescent="0.25">
      <c r="B149" s="32"/>
      <c r="C149" s="33"/>
      <c r="D149" s="34"/>
      <c r="E149" s="34"/>
      <c r="F149" s="34"/>
      <c r="G149" s="34"/>
      <c r="I149" s="34"/>
      <c r="J149" s="34"/>
      <c r="K149" s="68"/>
    </row>
    <row r="150" spans="2:11" x14ac:dyDescent="0.25">
      <c r="B150" s="32"/>
      <c r="C150" s="33"/>
      <c r="D150" s="34"/>
      <c r="E150" s="34"/>
      <c r="F150" s="34"/>
      <c r="G150" s="34"/>
      <c r="I150" s="34"/>
      <c r="J150" s="34"/>
      <c r="K150" s="68"/>
    </row>
    <row r="151" spans="2:11" x14ac:dyDescent="0.25">
      <c r="B151" s="32"/>
      <c r="C151" s="33"/>
      <c r="D151" s="34"/>
      <c r="E151" s="34"/>
      <c r="F151" s="34"/>
      <c r="G151" s="34"/>
      <c r="I151" s="34"/>
      <c r="J151" s="34"/>
      <c r="K151" s="68"/>
    </row>
    <row r="152" spans="2:11" x14ac:dyDescent="0.25">
      <c r="B152" s="32"/>
      <c r="C152" s="33"/>
      <c r="D152" s="34"/>
      <c r="E152" s="34"/>
      <c r="F152" s="34"/>
      <c r="G152" s="34"/>
      <c r="I152" s="34"/>
      <c r="J152" s="34"/>
      <c r="K152" s="68"/>
    </row>
    <row r="153" spans="2:11" x14ac:dyDescent="0.25">
      <c r="B153" s="32"/>
      <c r="C153" s="33"/>
      <c r="D153" s="34"/>
      <c r="E153" s="34"/>
      <c r="F153" s="34"/>
      <c r="G153" s="55" t="s">
        <v>339</v>
      </c>
      <c r="I153" s="34"/>
      <c r="J153" s="34"/>
      <c r="K153" s="68"/>
    </row>
    <row r="154" spans="2:11" x14ac:dyDescent="0.25">
      <c r="B154" s="77"/>
      <c r="C154" s="67"/>
      <c r="D154" s="69"/>
      <c r="E154" s="69"/>
      <c r="F154" s="69"/>
      <c r="G154" s="69"/>
      <c r="H154" s="69"/>
      <c r="I154" s="69"/>
      <c r="J154" s="69"/>
      <c r="K154" s="66"/>
    </row>
  </sheetData>
  <mergeCells count="115">
    <mergeCell ref="B7:K7"/>
    <mergeCell ref="B8:K8"/>
    <mergeCell ref="C12:K12"/>
    <mergeCell ref="B13:B23"/>
    <mergeCell ref="D13:E13"/>
    <mergeCell ref="F13:K13"/>
    <mergeCell ref="D14:E14"/>
    <mergeCell ref="F14:K14"/>
    <mergeCell ref="D15:E15"/>
    <mergeCell ref="F15:K15"/>
    <mergeCell ref="D19:E19"/>
    <mergeCell ref="F19:K19"/>
    <mergeCell ref="D20:E20"/>
    <mergeCell ref="F20:K20"/>
    <mergeCell ref="D16:E16"/>
    <mergeCell ref="F16:K16"/>
    <mergeCell ref="D17:E17"/>
    <mergeCell ref="F17:K17"/>
    <mergeCell ref="D18:E18"/>
    <mergeCell ref="F18:K18"/>
    <mergeCell ref="C24:K24"/>
    <mergeCell ref="B25:B28"/>
    <mergeCell ref="C25:E28"/>
    <mergeCell ref="F25:K25"/>
    <mergeCell ref="F26:H26"/>
    <mergeCell ref="I26:K26"/>
    <mergeCell ref="F27:H27"/>
    <mergeCell ref="I27:K27"/>
    <mergeCell ref="C21:C22"/>
    <mergeCell ref="D21:D22"/>
    <mergeCell ref="F21:K21"/>
    <mergeCell ref="F22:K22"/>
    <mergeCell ref="D23:E23"/>
    <mergeCell ref="F23:K23"/>
    <mergeCell ref="K37:K39"/>
    <mergeCell ref="F33:F36"/>
    <mergeCell ref="G33:G36"/>
    <mergeCell ref="H33:H36"/>
    <mergeCell ref="I33:I36"/>
    <mergeCell ref="J33:J36"/>
    <mergeCell ref="K33:K36"/>
    <mergeCell ref="F29:F32"/>
    <mergeCell ref="G29:G32"/>
    <mergeCell ref="H29:H32"/>
    <mergeCell ref="I29:I32"/>
    <mergeCell ref="J29:J32"/>
    <mergeCell ref="K29:K32"/>
    <mergeCell ref="B40:E40"/>
    <mergeCell ref="F44:F49"/>
    <mergeCell ref="G44:G49"/>
    <mergeCell ref="H44:H49"/>
    <mergeCell ref="I44:I49"/>
    <mergeCell ref="J44:J49"/>
    <mergeCell ref="F37:F39"/>
    <mergeCell ref="G37:G39"/>
    <mergeCell ref="H37:H39"/>
    <mergeCell ref="I37:I39"/>
    <mergeCell ref="J37:J39"/>
    <mergeCell ref="G57:G58"/>
    <mergeCell ref="H57:H58"/>
    <mergeCell ref="K44:K49"/>
    <mergeCell ref="F51:F53"/>
    <mergeCell ref="G51:G53"/>
    <mergeCell ref="H51:H53"/>
    <mergeCell ref="I51:I53"/>
    <mergeCell ref="J51:J53"/>
    <mergeCell ref="K51:K53"/>
    <mergeCell ref="G54:G55"/>
    <mergeCell ref="F57:F58"/>
    <mergeCell ref="B68:E68"/>
    <mergeCell ref="F74:F75"/>
    <mergeCell ref="G74:G75"/>
    <mergeCell ref="H74:H75"/>
    <mergeCell ref="F62:F63"/>
    <mergeCell ref="G62:G63"/>
    <mergeCell ref="H62:H63"/>
    <mergeCell ref="F64:F65"/>
    <mergeCell ref="G64:G65"/>
    <mergeCell ref="H64:H65"/>
    <mergeCell ref="F66:F67"/>
    <mergeCell ref="G66:G67"/>
    <mergeCell ref="H66:H67"/>
    <mergeCell ref="B99:E99"/>
    <mergeCell ref="F90:F91"/>
    <mergeCell ref="G90:G91"/>
    <mergeCell ref="H90:H91"/>
    <mergeCell ref="F92:F95"/>
    <mergeCell ref="G92:G95"/>
    <mergeCell ref="H92:H95"/>
    <mergeCell ref="B79:E79"/>
    <mergeCell ref="F83:F86"/>
    <mergeCell ref="G83:G86"/>
    <mergeCell ref="H83:H86"/>
    <mergeCell ref="F87:F89"/>
    <mergeCell ref="G87:G89"/>
    <mergeCell ref="H87:H89"/>
    <mergeCell ref="F96:F98"/>
    <mergeCell ref="G96:G98"/>
    <mergeCell ref="H96:H98"/>
    <mergeCell ref="G103:G104"/>
    <mergeCell ref="F119:F120"/>
    <mergeCell ref="G119:G120"/>
    <mergeCell ref="H119:H120"/>
    <mergeCell ref="F113:F114"/>
    <mergeCell ref="G113:G114"/>
    <mergeCell ref="H113:H114"/>
    <mergeCell ref="F116:F118"/>
    <mergeCell ref="G116:G118"/>
    <mergeCell ref="H116:H118"/>
    <mergeCell ref="F108:F110"/>
    <mergeCell ref="G108:G110"/>
    <mergeCell ref="H108:H110"/>
    <mergeCell ref="F111:F112"/>
    <mergeCell ref="G111:G112"/>
    <mergeCell ref="H111:H112"/>
  </mergeCells>
  <pageMargins left="0.70866141732283505" right="0.39370078740157499" top="0.69" bottom="1.1399999999999999" header="0.31496062992126" footer="0.31496062992126"/>
  <pageSetup paperSize="5" orientation="portrait" horizontalDpi="4294967292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opLeftCell="A19" workbookViewId="0">
      <selection activeCell="M27" sqref="M27"/>
    </sheetView>
  </sheetViews>
  <sheetFormatPr defaultRowHeight="15" x14ac:dyDescent="0.2"/>
  <cols>
    <col min="1" max="1" width="3.42578125" style="167" customWidth="1"/>
    <col min="2" max="2" width="12.7109375" style="168" customWidth="1"/>
    <col min="3" max="3" width="9.140625" style="177" customWidth="1"/>
    <col min="4" max="4" width="12.7109375" style="167" customWidth="1"/>
    <col min="5" max="5" width="9.140625" style="167"/>
    <col min="6" max="6" width="12.7109375" style="167" customWidth="1"/>
    <col min="7" max="7" width="9.140625" style="167"/>
    <col min="8" max="8" width="12.7109375" customWidth="1"/>
    <col min="10" max="16384" width="9.140625" style="167"/>
  </cols>
  <sheetData>
    <row r="1" spans="2:9" ht="18.75" thickBot="1" x14ac:dyDescent="0.25">
      <c r="C1" s="169"/>
    </row>
    <row r="2" spans="2:9" ht="21.95" customHeight="1" thickBot="1" x14ac:dyDescent="0.25">
      <c r="B2" s="170" t="s">
        <v>246</v>
      </c>
      <c r="C2" s="169"/>
      <c r="D2" s="171" t="s">
        <v>248</v>
      </c>
      <c r="F2" s="172" t="s">
        <v>249</v>
      </c>
      <c r="H2" s="173" t="s">
        <v>250</v>
      </c>
      <c r="I2" s="174"/>
    </row>
    <row r="3" spans="2:9" ht="21.95" customHeight="1" thickBot="1" x14ac:dyDescent="0.25">
      <c r="B3" s="170" t="s">
        <v>251</v>
      </c>
      <c r="C3" s="169"/>
      <c r="D3" s="171" t="s">
        <v>253</v>
      </c>
      <c r="F3" s="172" t="s">
        <v>254</v>
      </c>
      <c r="H3" s="173" t="s">
        <v>255</v>
      </c>
      <c r="I3" s="174"/>
    </row>
    <row r="4" spans="2:9" ht="21.95" customHeight="1" thickBot="1" x14ac:dyDescent="0.25">
      <c r="B4" s="170" t="s">
        <v>256</v>
      </c>
      <c r="C4" s="169"/>
      <c r="D4" s="171" t="s">
        <v>258</v>
      </c>
      <c r="F4" s="172" t="s">
        <v>259</v>
      </c>
      <c r="H4" s="173" t="s">
        <v>260</v>
      </c>
      <c r="I4" s="174"/>
    </row>
    <row r="5" spans="2:9" ht="21.95" customHeight="1" thickBot="1" x14ac:dyDescent="0.25">
      <c r="B5" s="170" t="s">
        <v>261</v>
      </c>
      <c r="C5" s="167"/>
      <c r="D5" s="171" t="s">
        <v>263</v>
      </c>
      <c r="F5" s="172" t="s">
        <v>264</v>
      </c>
      <c r="H5" s="173" t="s">
        <v>265</v>
      </c>
      <c r="I5" s="174"/>
    </row>
    <row r="6" spans="2:9" ht="21.95" customHeight="1" thickBot="1" x14ac:dyDescent="0.25">
      <c r="B6" s="170" t="s">
        <v>266</v>
      </c>
      <c r="C6" s="167"/>
      <c r="D6" s="171" t="s">
        <v>267</v>
      </c>
      <c r="H6" s="173" t="s">
        <v>268</v>
      </c>
      <c r="I6" s="174"/>
    </row>
    <row r="7" spans="2:9" ht="21.95" customHeight="1" thickBot="1" x14ac:dyDescent="0.25">
      <c r="B7" s="170" t="s">
        <v>269</v>
      </c>
      <c r="C7" s="167"/>
      <c r="D7" s="171" t="s">
        <v>270</v>
      </c>
      <c r="H7" s="173" t="s">
        <v>271</v>
      </c>
      <c r="I7" s="174"/>
    </row>
    <row r="8" spans="2:9" ht="21.95" customHeight="1" thickBot="1" x14ac:dyDescent="0.25">
      <c r="B8" s="170" t="s">
        <v>272</v>
      </c>
      <c r="C8" s="167"/>
      <c r="D8" s="171" t="s">
        <v>273</v>
      </c>
      <c r="H8" s="173" t="s">
        <v>274</v>
      </c>
      <c r="I8" s="174"/>
    </row>
    <row r="9" spans="2:9" ht="21.95" customHeight="1" thickBot="1" x14ac:dyDescent="0.25">
      <c r="B9" s="170" t="s">
        <v>275</v>
      </c>
      <c r="C9" s="167"/>
      <c r="D9" s="171" t="s">
        <v>276</v>
      </c>
      <c r="H9" s="173" t="s">
        <v>277</v>
      </c>
      <c r="I9" s="174"/>
    </row>
    <row r="10" spans="2:9" ht="21.95" customHeight="1" thickBot="1" x14ac:dyDescent="0.25">
      <c r="B10" s="170" t="s">
        <v>278</v>
      </c>
      <c r="C10" s="167"/>
      <c r="D10" s="171" t="s">
        <v>279</v>
      </c>
      <c r="H10" s="173" t="s">
        <v>280</v>
      </c>
      <c r="I10" s="174"/>
    </row>
    <row r="11" spans="2:9" ht="21.95" customHeight="1" thickBot="1" x14ac:dyDescent="0.25">
      <c r="B11" s="170" t="s">
        <v>281</v>
      </c>
      <c r="C11" s="167"/>
      <c r="D11" s="171" t="s">
        <v>282</v>
      </c>
      <c r="H11" s="173" t="s">
        <v>283</v>
      </c>
      <c r="I11" s="174"/>
    </row>
    <row r="12" spans="2:9" ht="21.95" customHeight="1" thickBot="1" x14ac:dyDescent="0.25">
      <c r="B12" s="170" t="s">
        <v>284</v>
      </c>
      <c r="C12" s="167"/>
      <c r="D12" s="171" t="s">
        <v>285</v>
      </c>
      <c r="H12" s="173" t="s">
        <v>286</v>
      </c>
      <c r="I12" s="174"/>
    </row>
    <row r="13" spans="2:9" ht="21.95" customHeight="1" thickBot="1" x14ac:dyDescent="0.25">
      <c r="B13" s="170" t="s">
        <v>287</v>
      </c>
      <c r="C13" s="167"/>
      <c r="D13" s="171" t="s">
        <v>322</v>
      </c>
      <c r="H13" s="173" t="s">
        <v>288</v>
      </c>
      <c r="I13" s="174"/>
    </row>
    <row r="14" spans="2:9" ht="21.95" customHeight="1" thickBot="1" x14ac:dyDescent="0.25">
      <c r="B14" s="170" t="s">
        <v>289</v>
      </c>
      <c r="C14" s="167"/>
      <c r="D14" s="171" t="s">
        <v>323</v>
      </c>
      <c r="H14" s="173" t="s">
        <v>290</v>
      </c>
      <c r="I14" s="174"/>
    </row>
    <row r="15" spans="2:9" ht="21.95" customHeight="1" thickBot="1" x14ac:dyDescent="0.25">
      <c r="B15" s="170" t="s">
        <v>291</v>
      </c>
      <c r="C15" s="167"/>
      <c r="D15" s="171" t="s">
        <v>324</v>
      </c>
      <c r="H15" s="173" t="s">
        <v>292</v>
      </c>
      <c r="I15" s="174"/>
    </row>
    <row r="16" spans="2:9" ht="21.95" customHeight="1" thickBot="1" x14ac:dyDescent="0.25">
      <c r="B16" s="170" t="s">
        <v>293</v>
      </c>
      <c r="C16" s="167"/>
      <c r="D16" s="171" t="s">
        <v>325</v>
      </c>
      <c r="H16" s="173" t="s">
        <v>294</v>
      </c>
      <c r="I16" s="174"/>
    </row>
    <row r="17" spans="2:9" ht="21.95" customHeight="1" thickBot="1" x14ac:dyDescent="0.25">
      <c r="B17" s="170" t="s">
        <v>295</v>
      </c>
      <c r="C17" s="167"/>
      <c r="D17" s="171" t="s">
        <v>326</v>
      </c>
      <c r="H17" s="173" t="s">
        <v>296</v>
      </c>
      <c r="I17" s="174"/>
    </row>
    <row r="18" spans="2:9" ht="21.95" customHeight="1" thickBot="1" x14ac:dyDescent="0.25">
      <c r="B18" s="170" t="s">
        <v>297</v>
      </c>
      <c r="C18" s="167"/>
      <c r="D18" s="171" t="s">
        <v>327</v>
      </c>
      <c r="H18" s="173" t="s">
        <v>298</v>
      </c>
      <c r="I18" s="174"/>
    </row>
    <row r="19" spans="2:9" ht="21.95" customHeight="1" thickBot="1" x14ac:dyDescent="0.25">
      <c r="B19" s="170" t="s">
        <v>299</v>
      </c>
      <c r="C19" s="167"/>
      <c r="D19" s="171" t="s">
        <v>328</v>
      </c>
      <c r="H19" s="173" t="s">
        <v>300</v>
      </c>
      <c r="I19" s="174"/>
    </row>
    <row r="20" spans="2:9" ht="21.95" customHeight="1" thickBot="1" x14ac:dyDescent="0.25">
      <c r="B20" s="170" t="s">
        <v>301</v>
      </c>
      <c r="C20" s="167"/>
      <c r="D20" s="171" t="s">
        <v>329</v>
      </c>
      <c r="H20" s="173" t="s">
        <v>302</v>
      </c>
      <c r="I20" s="174"/>
    </row>
    <row r="21" spans="2:9" ht="21.95" customHeight="1" thickBot="1" x14ac:dyDescent="0.25">
      <c r="B21" s="170" t="s">
        <v>303</v>
      </c>
      <c r="C21" s="167"/>
      <c r="D21" s="171" t="s">
        <v>330</v>
      </c>
      <c r="E21" s="175"/>
      <c r="H21" s="173" t="s">
        <v>304</v>
      </c>
      <c r="I21" s="174"/>
    </row>
    <row r="22" spans="2:9" ht="21.95" customHeight="1" thickBot="1" x14ac:dyDescent="0.25">
      <c r="B22" s="170" t="s">
        <v>305</v>
      </c>
      <c r="C22" s="167"/>
      <c r="D22" s="171" t="s">
        <v>331</v>
      </c>
      <c r="E22" s="175"/>
      <c r="H22" s="173" t="s">
        <v>306</v>
      </c>
      <c r="I22" s="174"/>
    </row>
    <row r="23" spans="2:9" ht="21.95" customHeight="1" thickBot="1" x14ac:dyDescent="0.25">
      <c r="B23" s="170" t="s">
        <v>307</v>
      </c>
      <c r="C23" s="167"/>
      <c r="D23" s="171" t="s">
        <v>332</v>
      </c>
      <c r="E23" s="175"/>
      <c r="H23" s="173" t="s">
        <v>308</v>
      </c>
      <c r="I23" s="174"/>
    </row>
    <row r="24" spans="2:9" ht="21.95" customHeight="1" thickBot="1" x14ac:dyDescent="0.25">
      <c r="B24" s="170" t="s">
        <v>309</v>
      </c>
      <c r="C24" s="167"/>
      <c r="D24" s="171" t="s">
        <v>333</v>
      </c>
      <c r="E24" s="175"/>
      <c r="H24" s="173" t="s">
        <v>310</v>
      </c>
      <c r="I24" s="174"/>
    </row>
    <row r="25" spans="2:9" ht="18.75" thickBot="1" x14ac:dyDescent="0.25">
      <c r="B25" s="170" t="s">
        <v>311</v>
      </c>
      <c r="C25" s="167"/>
      <c r="H25" s="178" t="s">
        <v>312</v>
      </c>
      <c r="I25" s="176"/>
    </row>
    <row r="26" spans="2:9" ht="18.75" thickBot="1" x14ac:dyDescent="0.25">
      <c r="B26" s="170" t="s">
        <v>313</v>
      </c>
      <c r="C26" s="167"/>
      <c r="H26" s="178" t="s">
        <v>314</v>
      </c>
      <c r="I26" s="176"/>
    </row>
    <row r="27" spans="2:9" ht="18.75" thickBot="1" x14ac:dyDescent="0.25">
      <c r="B27" s="170" t="s">
        <v>315</v>
      </c>
      <c r="C27" s="167"/>
      <c r="H27" s="178" t="s">
        <v>316</v>
      </c>
      <c r="I27" s="176"/>
    </row>
    <row r="28" spans="2:9" ht="18.75" thickBot="1" x14ac:dyDescent="0.25">
      <c r="B28" s="170" t="s">
        <v>317</v>
      </c>
      <c r="C28" s="167"/>
      <c r="H28" s="178" t="s">
        <v>335</v>
      </c>
      <c r="I28" s="176"/>
    </row>
    <row r="29" spans="2:9" ht="18.75" thickBot="1" x14ac:dyDescent="0.25">
      <c r="B29" s="170" t="s">
        <v>318</v>
      </c>
      <c r="C29" s="167"/>
      <c r="H29" s="178" t="s">
        <v>336</v>
      </c>
      <c r="I29" s="176"/>
    </row>
    <row r="30" spans="2:9" ht="18.75" thickBot="1" x14ac:dyDescent="0.25">
      <c r="B30" s="170" t="s">
        <v>319</v>
      </c>
      <c r="C30" s="167"/>
      <c r="H30" s="178" t="s">
        <v>337</v>
      </c>
      <c r="I30" s="176"/>
    </row>
    <row r="31" spans="2:9" ht="18.75" thickBot="1" x14ac:dyDescent="0.25">
      <c r="B31" s="170" t="s">
        <v>320</v>
      </c>
      <c r="C31" s="167"/>
      <c r="H31" s="167"/>
      <c r="I31" s="176"/>
    </row>
    <row r="32" spans="2:9" ht="18.75" thickBot="1" x14ac:dyDescent="0.25">
      <c r="B32" s="170" t="s">
        <v>321</v>
      </c>
      <c r="C32" s="167"/>
      <c r="H32" s="167"/>
      <c r="I32" s="176"/>
    </row>
    <row r="33" spans="2:9" ht="18.75" thickBot="1" x14ac:dyDescent="0.25">
      <c r="B33" s="170" t="s">
        <v>247</v>
      </c>
      <c r="C33" s="167"/>
      <c r="H33" s="167"/>
      <c r="I33" s="176"/>
    </row>
    <row r="34" spans="2:9" ht="18.75" thickBot="1" x14ac:dyDescent="0.25">
      <c r="B34" s="170" t="s">
        <v>252</v>
      </c>
      <c r="C34" s="167"/>
      <c r="H34" s="167"/>
      <c r="I34" s="176"/>
    </row>
    <row r="35" spans="2:9" ht="18.75" thickBot="1" x14ac:dyDescent="0.25">
      <c r="B35" s="170" t="s">
        <v>257</v>
      </c>
      <c r="C35" s="167"/>
      <c r="H35" s="167"/>
      <c r="I35" s="176"/>
    </row>
    <row r="36" spans="2:9" ht="18.75" thickBot="1" x14ac:dyDescent="0.25">
      <c r="B36" s="170" t="s">
        <v>262</v>
      </c>
      <c r="C36" s="167"/>
      <c r="H36" s="167"/>
      <c r="I36" s="176"/>
    </row>
    <row r="37" spans="2:9" x14ac:dyDescent="0.2">
      <c r="C37" s="167"/>
      <c r="H37" s="167"/>
      <c r="I37" s="167"/>
    </row>
    <row r="38" spans="2:9" x14ac:dyDescent="0.2">
      <c r="C38" s="167"/>
      <c r="I38" s="167"/>
    </row>
    <row r="39" spans="2:9" x14ac:dyDescent="0.2">
      <c r="C39" s="167"/>
      <c r="I39" s="167"/>
    </row>
    <row r="40" spans="2:9" x14ac:dyDescent="0.2">
      <c r="C40" s="167"/>
      <c r="I40" s="167"/>
    </row>
    <row r="41" spans="2:9" x14ac:dyDescent="0.2">
      <c r="C41" s="167"/>
      <c r="I41" s="167"/>
    </row>
    <row r="42" spans="2:9" x14ac:dyDescent="0.2">
      <c r="C42" s="167"/>
      <c r="I42" s="167"/>
    </row>
    <row r="43" spans="2:9" x14ac:dyDescent="0.2">
      <c r="C43" s="167"/>
      <c r="I43" s="167"/>
    </row>
    <row r="44" spans="2:9" x14ac:dyDescent="0.2">
      <c r="C44" s="167"/>
      <c r="I44" s="167"/>
    </row>
    <row r="45" spans="2:9" x14ac:dyDescent="0.2">
      <c r="C45" s="167"/>
      <c r="I45" s="167"/>
    </row>
    <row r="46" spans="2:9" x14ac:dyDescent="0.2">
      <c r="C46" s="167"/>
      <c r="I46" s="167"/>
    </row>
    <row r="47" spans="2:9" x14ac:dyDescent="0.2">
      <c r="C47" s="167"/>
      <c r="I47" s="167"/>
    </row>
    <row r="48" spans="2:9" x14ac:dyDescent="0.2">
      <c r="C48" s="167"/>
      <c r="I48" s="167"/>
    </row>
    <row r="49" spans="3:9" x14ac:dyDescent="0.2">
      <c r="C49" s="167"/>
      <c r="I49" s="167"/>
    </row>
    <row r="50" spans="3:9" x14ac:dyDescent="0.2">
      <c r="C50" s="167"/>
      <c r="I50" s="167"/>
    </row>
    <row r="51" spans="3:9" x14ac:dyDescent="0.2">
      <c r="C51" s="167"/>
      <c r="I51" s="167"/>
    </row>
    <row r="52" spans="3:9" x14ac:dyDescent="0.2">
      <c r="C52" s="167"/>
      <c r="I52" s="167"/>
    </row>
  </sheetData>
  <pageMargins left="0.7" right="0.7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Pengajaran</vt:lpstr>
      <vt:lpstr>Penelitian</vt:lpstr>
      <vt:lpstr>Pengabdian</vt:lpstr>
      <vt:lpstr>Penunjang</vt:lpstr>
      <vt:lpstr>Penetapan Fak</vt:lpstr>
      <vt:lpstr>Hasil Penilaian</vt:lpstr>
      <vt:lpstr>DUP</vt:lpstr>
      <vt:lpstr>Sheet1</vt:lpstr>
      <vt:lpstr>DUP!Print_Area</vt:lpstr>
      <vt:lpstr>'Hasil Penilaian'!Print_Area</vt:lpstr>
      <vt:lpstr>Penelitian!Print_Area</vt:lpstr>
      <vt:lpstr>'Penetapan Fak'!Print_Area</vt:lpstr>
      <vt:lpstr>Pengabdian!Print_Area</vt:lpstr>
      <vt:lpstr>Pengajaran!Print_Area</vt:lpstr>
      <vt:lpstr>Penunjang!Print_Area</vt:lpstr>
      <vt:lpstr>DUP!Print_Titles</vt:lpstr>
      <vt:lpstr>Penelitian!Print_Titles</vt:lpstr>
      <vt:lpstr>Pengabdian!Print_Titles</vt:lpstr>
      <vt:lpstr>Pengajaran!Print_Titles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Microsoft Office 2000 Team</dc:creator>
  <cp:lastModifiedBy>HP</cp:lastModifiedBy>
  <cp:lastPrinted>2022-03-21T03:57:10Z</cp:lastPrinted>
  <dcterms:created xsi:type="dcterms:W3CDTF">2003-08-03T03:21:53Z</dcterms:created>
  <dcterms:modified xsi:type="dcterms:W3CDTF">2022-03-23T07:11:06Z</dcterms:modified>
</cp:coreProperties>
</file>